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sheet1" sheetId="5" r:id="rId1"/>
    <sheet name="s_9fe3a0ca26673bae" sheetId="4" state="hidden" r:id="rId2"/>
    <sheet name="70366f32692c3a56" sheetId="3" state="hidden" r:id="rId3"/>
    <sheet name="e5a40c1c6c9bab46_a_col5" sheetId="2" state="hidden" r:id="rId4"/>
  </sheets>
  <definedNames>
    <definedName name="_xlnm._FilterDatabase" localSheetId="0" hidden="1">sheet1!$A$5:$R$45</definedName>
    <definedName name="_xlnm.Print_Titles" localSheetId="0">sheet1!$1:$5</definedName>
    <definedName name="TemplateOptions.KeepLineSize">TRUE</definedName>
    <definedName name="省级惠民惠农一卡通系统发放项目名称">'70366f32692c3a56'!$A$1:$DE$1</definedName>
    <definedName name="省级惠农惠民一卡通系统发放项目名称">s_9fe3a0ca26673bae!$A$1:$DE$1</definedName>
  </definedNames>
  <calcPr calcId="125725"/>
</workbook>
</file>

<file path=xl/calcChain.xml><?xml version="1.0" encoding="utf-8"?>
<calcChain xmlns="http://schemas.openxmlformats.org/spreadsheetml/2006/main">
  <c r="R45" i="5"/>
  <c r="Q45"/>
  <c r="P45"/>
  <c r="O45"/>
  <c r="N45"/>
  <c r="M45"/>
  <c r="L45"/>
  <c r="K45"/>
  <c r="H45"/>
  <c r="G45"/>
  <c r="F45"/>
  <c r="D45"/>
  <c r="C45"/>
  <c r="A45"/>
  <c r="R44"/>
  <c r="Q44"/>
  <c r="P44"/>
  <c r="O44"/>
  <c r="N44"/>
  <c r="M44"/>
  <c r="L44"/>
  <c r="K44"/>
  <c r="H44"/>
  <c r="G44"/>
  <c r="F44"/>
  <c r="D44"/>
  <c r="C44"/>
  <c r="A44"/>
  <c r="R43"/>
  <c r="Q43"/>
  <c r="P43"/>
  <c r="O43"/>
  <c r="N43"/>
  <c r="M43"/>
  <c r="L43"/>
  <c r="K43"/>
  <c r="H43"/>
  <c r="G43"/>
  <c r="F43"/>
  <c r="D43"/>
  <c r="C43"/>
  <c r="A43"/>
  <c r="R42"/>
  <c r="Q42"/>
  <c r="P42"/>
  <c r="O42"/>
  <c r="N42"/>
  <c r="M42"/>
  <c r="L42"/>
  <c r="K42"/>
  <c r="H42"/>
  <c r="G42"/>
  <c r="F42"/>
  <c r="D42"/>
  <c r="C42"/>
  <c r="A42"/>
  <c r="R41"/>
  <c r="Q41"/>
  <c r="P41"/>
  <c r="O41"/>
  <c r="N41"/>
  <c r="M41"/>
  <c r="L41"/>
  <c r="K41"/>
  <c r="H41"/>
  <c r="G41"/>
  <c r="F41"/>
  <c r="D41"/>
  <c r="C41"/>
  <c r="A41"/>
  <c r="R40"/>
  <c r="Q40"/>
  <c r="P40"/>
  <c r="O40"/>
  <c r="N40"/>
  <c r="M40"/>
  <c r="L40"/>
  <c r="K40"/>
  <c r="H40"/>
  <c r="G40"/>
  <c r="F40"/>
  <c r="D40"/>
  <c r="C40"/>
  <c r="A40"/>
  <c r="R39"/>
  <c r="Q39"/>
  <c r="P39"/>
  <c r="O39"/>
  <c r="N39"/>
  <c r="M39"/>
  <c r="L39"/>
  <c r="K39"/>
  <c r="H39"/>
  <c r="G39"/>
  <c r="F39"/>
  <c r="D39"/>
  <c r="C39"/>
  <c r="A39"/>
  <c r="R38"/>
  <c r="Q38"/>
  <c r="P38"/>
  <c r="O38"/>
  <c r="N38"/>
  <c r="M38"/>
  <c r="L38"/>
  <c r="K38"/>
  <c r="H38"/>
  <c r="G38"/>
  <c r="F38"/>
  <c r="D38"/>
  <c r="C38"/>
  <c r="A38"/>
  <c r="R37"/>
  <c r="Q37"/>
  <c r="P37"/>
  <c r="O37"/>
  <c r="N37"/>
  <c r="M37"/>
  <c r="L37"/>
  <c r="K37"/>
  <c r="H37"/>
  <c r="G37"/>
  <c r="F37"/>
  <c r="D37"/>
  <c r="C37"/>
  <c r="A37"/>
  <c r="R36"/>
  <c r="Q36"/>
  <c r="P36"/>
  <c r="O36"/>
  <c r="N36"/>
  <c r="M36"/>
  <c r="L36"/>
  <c r="K36"/>
  <c r="H36"/>
  <c r="G36"/>
  <c r="F36"/>
  <c r="D36"/>
  <c r="C36"/>
  <c r="A36"/>
  <c r="R35"/>
  <c r="Q35"/>
  <c r="P35"/>
  <c r="O35"/>
  <c r="N35"/>
  <c r="M35"/>
  <c r="L35"/>
  <c r="K35"/>
  <c r="H35"/>
  <c r="G35"/>
  <c r="F35"/>
  <c r="D35"/>
  <c r="C35"/>
  <c r="A35"/>
  <c r="R34"/>
  <c r="Q34"/>
  <c r="P34"/>
  <c r="O34"/>
  <c r="N34"/>
  <c r="M34"/>
  <c r="L34"/>
  <c r="K34"/>
  <c r="H34"/>
  <c r="G34"/>
  <c r="F34"/>
  <c r="D34"/>
  <c r="C34"/>
  <c r="A34"/>
  <c r="R33"/>
  <c r="Q33"/>
  <c r="P33"/>
  <c r="O33"/>
  <c r="N33"/>
  <c r="M33"/>
  <c r="L33"/>
  <c r="K33"/>
  <c r="H33"/>
  <c r="G33"/>
  <c r="F33"/>
  <c r="D33"/>
  <c r="C33"/>
  <c r="A33"/>
  <c r="R32"/>
  <c r="Q32"/>
  <c r="P32"/>
  <c r="O32"/>
  <c r="N32"/>
  <c r="M32"/>
  <c r="L32"/>
  <c r="K32"/>
  <c r="H32"/>
  <c r="G32"/>
  <c r="F32"/>
  <c r="D32"/>
  <c r="C32"/>
  <c r="A32"/>
  <c r="R31"/>
  <c r="Q31"/>
  <c r="P31"/>
  <c r="O31"/>
  <c r="N31"/>
  <c r="M31"/>
  <c r="L31"/>
  <c r="K31"/>
  <c r="H31"/>
  <c r="G31"/>
  <c r="F31"/>
  <c r="D31"/>
  <c r="C31"/>
  <c r="A31"/>
  <c r="R30"/>
  <c r="Q30"/>
  <c r="P30"/>
  <c r="O30"/>
  <c r="N30"/>
  <c r="M30"/>
  <c r="L30"/>
  <c r="K30"/>
  <c r="H30"/>
  <c r="G30"/>
  <c r="F30"/>
  <c r="D30"/>
  <c r="C30"/>
  <c r="A30"/>
  <c r="R29"/>
  <c r="Q29"/>
  <c r="P29"/>
  <c r="O29"/>
  <c r="N29"/>
  <c r="M29"/>
  <c r="L29"/>
  <c r="K29"/>
  <c r="H29"/>
  <c r="G29"/>
  <c r="F29"/>
  <c r="D29"/>
  <c r="C29"/>
  <c r="A29"/>
  <c r="R28"/>
  <c r="Q28"/>
  <c r="P28"/>
  <c r="O28"/>
  <c r="N28"/>
  <c r="M28"/>
  <c r="L28"/>
  <c r="K28"/>
  <c r="H28"/>
  <c r="G28"/>
  <c r="F28"/>
  <c r="D28"/>
  <c r="C28"/>
  <c r="A28"/>
  <c r="R27"/>
  <c r="Q27"/>
  <c r="P27"/>
  <c r="O27"/>
  <c r="N27"/>
  <c r="M27"/>
  <c r="L27"/>
  <c r="K27"/>
  <c r="H27"/>
  <c r="G27"/>
  <c r="F27"/>
  <c r="D27"/>
  <c r="C27"/>
  <c r="A27"/>
  <c r="R26"/>
  <c r="Q26"/>
  <c r="P26"/>
  <c r="O26"/>
  <c r="N26"/>
  <c r="M26"/>
  <c r="L26"/>
  <c r="K26"/>
  <c r="H26"/>
  <c r="G26"/>
  <c r="F26"/>
  <c r="D26"/>
  <c r="C26"/>
  <c r="A26"/>
  <c r="R25"/>
  <c r="Q25"/>
  <c r="P25"/>
  <c r="O25"/>
  <c r="N25"/>
  <c r="M25"/>
  <c r="L25"/>
  <c r="K25"/>
  <c r="H25"/>
  <c r="G25"/>
  <c r="F25"/>
  <c r="D25"/>
  <c r="C25"/>
  <c r="A25"/>
  <c r="R24"/>
  <c r="Q24"/>
  <c r="P24"/>
  <c r="O24"/>
  <c r="N24"/>
  <c r="M24"/>
  <c r="L24"/>
  <c r="K24"/>
  <c r="H24"/>
  <c r="G24"/>
  <c r="F24"/>
  <c r="D24"/>
  <c r="C24"/>
  <c r="A24"/>
  <c r="R23"/>
  <c r="Q23"/>
  <c r="P23"/>
  <c r="O23"/>
  <c r="N23"/>
  <c r="M23"/>
  <c r="L23"/>
  <c r="K23"/>
  <c r="H23"/>
  <c r="G23"/>
  <c r="F23"/>
  <c r="D23"/>
  <c r="C23"/>
  <c r="A23"/>
  <c r="R22"/>
  <c r="Q22"/>
  <c r="P22"/>
  <c r="O22"/>
  <c r="N22"/>
  <c r="M22"/>
  <c r="L22"/>
  <c r="K22"/>
  <c r="H22"/>
  <c r="G22"/>
  <c r="F22"/>
  <c r="D22"/>
  <c r="C22"/>
  <c r="A22"/>
  <c r="R21"/>
  <c r="Q21"/>
  <c r="P21"/>
  <c r="O21"/>
  <c r="N21"/>
  <c r="M21"/>
  <c r="L21"/>
  <c r="K21"/>
  <c r="H21"/>
  <c r="G21"/>
  <c r="F21"/>
  <c r="D21"/>
  <c r="C21"/>
  <c r="A21"/>
  <c r="R20"/>
  <c r="Q20"/>
  <c r="P20"/>
  <c r="O20"/>
  <c r="N20"/>
  <c r="M20"/>
  <c r="L20"/>
  <c r="K20"/>
  <c r="H20"/>
  <c r="G20"/>
  <c r="F20"/>
  <c r="D20"/>
  <c r="C20"/>
  <c r="A20"/>
  <c r="R19"/>
  <c r="Q19"/>
  <c r="P19"/>
  <c r="O19"/>
  <c r="N19"/>
  <c r="M19"/>
  <c r="L19"/>
  <c r="K19"/>
  <c r="H19"/>
  <c r="G19"/>
  <c r="F19"/>
  <c r="D19"/>
  <c r="C19"/>
  <c r="A19"/>
  <c r="R18"/>
  <c r="Q18"/>
  <c r="P18"/>
  <c r="O18"/>
  <c r="N18"/>
  <c r="M18"/>
  <c r="L18"/>
  <c r="K18"/>
  <c r="H18"/>
  <c r="G18"/>
  <c r="F18"/>
  <c r="D18"/>
  <c r="C18"/>
  <c r="A18"/>
  <c r="R17"/>
  <c r="Q17"/>
  <c r="P17"/>
  <c r="O17"/>
  <c r="N17"/>
  <c r="M17"/>
  <c r="L17"/>
  <c r="K17"/>
  <c r="H17"/>
  <c r="G17"/>
  <c r="F17"/>
  <c r="D17"/>
  <c r="C17"/>
  <c r="A17"/>
  <c r="R16"/>
  <c r="Q16"/>
  <c r="P16"/>
  <c r="O16"/>
  <c r="N16"/>
  <c r="M16"/>
  <c r="L16"/>
  <c r="K16"/>
  <c r="H16"/>
  <c r="G16"/>
  <c r="F16"/>
  <c r="D16"/>
  <c r="C16"/>
  <c r="A16"/>
  <c r="R15"/>
  <c r="Q15"/>
  <c r="P15"/>
  <c r="O15"/>
  <c r="N15"/>
  <c r="M15"/>
  <c r="L15"/>
  <c r="K15"/>
  <c r="H15"/>
  <c r="G15"/>
  <c r="F15"/>
  <c r="D15"/>
  <c r="C15"/>
  <c r="A15"/>
  <c r="R14"/>
  <c r="Q14"/>
  <c r="P14"/>
  <c r="O14"/>
  <c r="N14"/>
  <c r="M14"/>
  <c r="L14"/>
  <c r="K14"/>
  <c r="H14"/>
  <c r="G14"/>
  <c r="F14"/>
  <c r="D14"/>
  <c r="C14"/>
  <c r="A14"/>
  <c r="R13"/>
  <c r="Q13"/>
  <c r="P13"/>
  <c r="O13"/>
  <c r="N13"/>
  <c r="M13"/>
  <c r="L13"/>
  <c r="K13"/>
  <c r="H13"/>
  <c r="G13"/>
  <c r="F13"/>
  <c r="D13"/>
  <c r="C13"/>
  <c r="A13"/>
  <c r="R12"/>
  <c r="Q12"/>
  <c r="P12"/>
  <c r="O12"/>
  <c r="N12"/>
  <c r="M12"/>
  <c r="L12"/>
  <c r="K12"/>
  <c r="H12"/>
  <c r="G12"/>
  <c r="F12"/>
  <c r="D12"/>
  <c r="C12"/>
  <c r="A12"/>
  <c r="R11"/>
  <c r="Q11"/>
  <c r="P11"/>
  <c r="O11"/>
  <c r="N11"/>
  <c r="M11"/>
  <c r="L11"/>
  <c r="K11"/>
  <c r="H11"/>
  <c r="G11"/>
  <c r="F11"/>
  <c r="D11"/>
  <c r="C11"/>
  <c r="A11"/>
  <c r="R10"/>
  <c r="Q10"/>
  <c r="P10"/>
  <c r="O10"/>
  <c r="N10"/>
  <c r="M10"/>
  <c r="L10"/>
  <c r="K10"/>
  <c r="H10"/>
  <c r="G10"/>
  <c r="F10"/>
  <c r="D10"/>
  <c r="C10"/>
  <c r="A10"/>
  <c r="R9"/>
  <c r="Q9"/>
  <c r="P9"/>
  <c r="O9"/>
  <c r="N9"/>
  <c r="M9"/>
  <c r="L9"/>
  <c r="K9"/>
  <c r="H9"/>
  <c r="G9"/>
  <c r="F9"/>
  <c r="D9"/>
  <c r="C9"/>
  <c r="A9"/>
  <c r="R8"/>
  <c r="Q8"/>
  <c r="P8"/>
  <c r="O8"/>
  <c r="N8"/>
  <c r="M8"/>
  <c r="L8"/>
  <c r="K8"/>
  <c r="H8"/>
  <c r="G8"/>
  <c r="F8"/>
  <c r="D8"/>
  <c r="C8"/>
  <c r="A8"/>
  <c r="R7"/>
  <c r="Q7"/>
  <c r="P7"/>
  <c r="O7"/>
  <c r="N7"/>
  <c r="M7"/>
  <c r="L7"/>
  <c r="K7"/>
  <c r="H7"/>
  <c r="G7"/>
  <c r="F7"/>
  <c r="D7"/>
  <c r="C7"/>
  <c r="A7"/>
  <c r="R6"/>
  <c r="Q6"/>
  <c r="P6"/>
  <c r="O6"/>
  <c r="N6"/>
  <c r="M6"/>
  <c r="L6"/>
  <c r="K6"/>
  <c r="H6"/>
  <c r="G6"/>
  <c r="F6"/>
  <c r="D6"/>
  <c r="C6"/>
  <c r="A6"/>
</calcChain>
</file>

<file path=xl/sharedStrings.xml><?xml version="1.0" encoding="utf-8"?>
<sst xmlns="http://schemas.openxmlformats.org/spreadsheetml/2006/main" count="1555" uniqueCount="560">
  <si>
    <t>附件1</t>
  </si>
  <si>
    <r>
      <t>2022</t>
    </r>
    <r>
      <rPr>
        <b/>
        <sz val="20"/>
        <color theme="1"/>
        <rFont val="宋体"/>
        <family val="3"/>
        <charset val="134"/>
      </rPr>
      <t>年湖南省衡阳市雁峰区惠民惠农财政补贴资金</t>
    </r>
    <r>
      <rPr>
        <b/>
        <sz val="20"/>
        <color theme="1"/>
        <rFont val="Times New Roman"/>
        <family val="1"/>
      </rPr>
      <t>“</t>
    </r>
    <r>
      <rPr>
        <b/>
        <sz val="20"/>
        <color theme="1"/>
        <rFont val="宋体"/>
        <family val="3"/>
        <charset val="134"/>
      </rPr>
      <t>一卡通</t>
    </r>
    <r>
      <rPr>
        <b/>
        <sz val="20"/>
        <color theme="1"/>
        <rFont val="Times New Roman"/>
        <family val="1"/>
      </rPr>
      <t>”</t>
    </r>
    <r>
      <rPr>
        <b/>
        <sz val="20"/>
        <color theme="1"/>
        <rFont val="宋体"/>
        <family val="3"/>
        <charset val="134"/>
      </rPr>
      <t>省级以上补贴政策清单（不包括非公开项目）</t>
    </r>
  </si>
  <si>
    <t xml:space="preserve">说明：2022年度省级以上补贴政策96项，补贴项目109个，其中公开项目85个，不宜公开项目24个。        </t>
  </si>
  <si>
    <t>序号</t>
  </si>
  <si>
    <t>县（市、区）</t>
  </si>
  <si>
    <t>主管部门</t>
  </si>
  <si>
    <t>补贴政策名称</t>
  </si>
  <si>
    <t>“一卡通”系统发放项目名称</t>
  </si>
  <si>
    <t>补贴项目简称（四字摘要）</t>
  </si>
  <si>
    <t>政策依据</t>
  </si>
  <si>
    <t>资金用途</t>
  </si>
  <si>
    <t>补贴对象</t>
  </si>
  <si>
    <t>补贴标准</t>
  </si>
  <si>
    <t>补贴发放周期</t>
  </si>
  <si>
    <t>是否要求通过扶贫卡折发放</t>
  </si>
  <si>
    <t>是否公开公示</t>
  </si>
  <si>
    <t>政策解答电话</t>
  </si>
  <si>
    <t>备注</t>
  </si>
  <si>
    <t>是</t>
  </si>
  <si>
    <t>否</t>
  </si>
  <si>
    <t>不予公开的理由</t>
  </si>
  <si>
    <t>雁峰区</t>
  </si>
  <si>
    <t>耕地地力保护补贴单季（内）</t>
  </si>
  <si>
    <t>拥有耕地承包权的种地农民。</t>
  </si>
  <si>
    <t>计税面积内种植一季稻的耕地地力保护补贴为每亩每年105元。</t>
  </si>
  <si>
    <t>耕地地力保护补贴双季（内）</t>
  </si>
  <si>
    <t>计税面积内种植双季稻的耕地地力保护补贴标准为每亩每年175元。</t>
  </si>
  <si>
    <t>种粮农民一次性补贴资金</t>
  </si>
  <si>
    <t>实际种粮农民，包括利用自有承包地种粮的农民，以及流转土地种粮的大户、家庭农场、农民合作社、农业企业等新型农业经营主体。对于开展粮食耕种收全程社会化服务的个人和组织，可根据服务双方合同约定，由地方结合实际确定补贴发放对象，原则上应补给承担农资价格上涨成本的生产者。对于流转土地种粮的个人和组织，根据签订的流转合同确定补贴对象。</t>
  </si>
  <si>
    <t>补贴依据为水稻和玉米粮食作物播种面积，各市县区结合资金额度、粮食播种面积等情况确定补贴标准，原则上补贴标准县域内应统一。</t>
  </si>
  <si>
    <t>农机具购置补贴</t>
  </si>
  <si>
    <t>从事农业生产的个人和农业生产经营组织。</t>
  </si>
  <si>
    <t>定额补贴，一般产品原则上为上年度市场销售均价的30%。</t>
  </si>
  <si>
    <t>森林生态效益补偿补助</t>
  </si>
  <si>
    <t>林权权利人。</t>
  </si>
  <si>
    <t>根据实际情况按国家下达资金量及任务量确定具体补偿标准。</t>
  </si>
  <si>
    <t>就学补助</t>
  </si>
  <si>
    <t>符合条件的脱贫家庭（含防止返贫监测对象家庭）。</t>
  </si>
  <si>
    <t>每生每年3000元。</t>
  </si>
  <si>
    <t>城市低保金</t>
  </si>
  <si>
    <t>城市低保对象。</t>
  </si>
  <si>
    <t>每年经省政府同意后，由省财政厅、省民政厅公布最低指导标准，具体低保标准由各市州在不低于省级最低指导标准前提下自行确定。对于实行补差救助的县市区，低保金=低保标准-收入；对于实行分档救助的县市区，低保金根据当地县级人民政府救助档次规定及对象收入情况确定。</t>
  </si>
  <si>
    <t>农村低保金</t>
  </si>
  <si>
    <t>农村低保对象。</t>
  </si>
  <si>
    <t>农村低保价格临时补贴</t>
  </si>
  <si>
    <t>最低标准为20元/月，具体标准由各市州自行按月测算。测算方法为：当地城乡低保标准×当月城镇低收入居民基本生活费用价格指数（SCPI）同比涨幅。</t>
  </si>
  <si>
    <t>城市低保调标补发资金</t>
  </si>
  <si>
    <t>在收入不变的情况下，对于实行补差救助的县市区，根据新标准与旧标准的差额补发低保金；对于实行分档救助的县市区，根据各档救助金额标准调整前后的差额补发低保金。</t>
  </si>
  <si>
    <t>农村低保调标补发资金</t>
  </si>
  <si>
    <t>城市特困价格临时补贴</t>
  </si>
  <si>
    <t>城市特困人员。</t>
  </si>
  <si>
    <t>农村特困价格临时补贴</t>
  </si>
  <si>
    <t>农村特困人员。</t>
  </si>
  <si>
    <t>城市特困基本生活费</t>
  </si>
  <si>
    <t>特困人员基本生活标准应当不低于当地当年最低生活保障标准的 1.3 倍。</t>
  </si>
  <si>
    <t>农村特困基本生活费</t>
  </si>
  <si>
    <t>重度残疾人护理补贴</t>
  </si>
  <si>
    <t>具有湖南省户籍、持有第二代残疾人证且残疾等级为一、二级的残疾人，有条件的市州和县市区可扩大到非重度智力、精神残疾人或其他残疾人。</t>
  </si>
  <si>
    <t>75元/人·月。</t>
  </si>
  <si>
    <t>困难残疾人生活补贴</t>
  </si>
  <si>
    <t>具有湖南省户籍、持有第二代《中华人民共和国残疾人证》（以下简称残疾人证），家庭或者本人为最低生活保障对象的残疾人。有条件的市州和县市区可扩大到低收入残疾人及其他困难残疾人。低收入残疾人及其他困难残疾人的认定标准由县级以上人民政府参照相关规定、结合实际情况确定：	低保人员、	低收入或其它困难人员。</t>
  </si>
  <si>
    <t>困难群众一次性生活补助</t>
  </si>
  <si>
    <t>低保对象、特困人员。</t>
  </si>
  <si>
    <t>标准不固定（2022年城市低保对象、城市特困人员每人300元，农村低保对象、农村特困人员每人200元标准）。</t>
  </si>
  <si>
    <t>城市低保价格临时补贴</t>
  </si>
  <si>
    <t>临时救助金</t>
  </si>
  <si>
    <t>分为急难型救助对象和支出型救助对象。急难型救助对象：1、因意外事件（火灾、交通事故等突发意外事件）导致基本生活暂时出现严重困难、需要立即采取救助措施的家庭和个人；2、因家庭成员突发重大疾病（包括《关于落实国办发〔2015〕30号文件进一步做好全省医疗救助工作的通知》（湘民发〔2015〕25号）中认定的儿童先天性心脏病、儿童白血病、乳腺癌、宫颈癌、肝移植、肾移植、恶性肿瘤、重性精神病（精神分裂、分裂性感情障碍、偏执性精神障碍、双相情感障碍、癫痫所致的精神障碍、严重精神发育迟滞）、艾滋病机会性感染等9种医疗救助重特大疾病）导致基本生活暂时出现严重困难、需要立即采取救助措施的家庭和个人；3、因遭遇当地县级人民政府民政部门认定的其他突发性特殊困难，导致基本生活暂时出现严重困难、需要立即采取救助措施的家庭和个人。支出型救助对象：因教育、医疗等生活必需开支突然增加超出家庭承受能力，导致基本生活一定时期内出现严重困难的以下人群：1、城乡低保对象；2、特困人员；3、建档立卡贫困户；4、困难残疾人；5、低保边缘群体；6、监测对象；7、孤儿。</t>
  </si>
  <si>
    <t>按不超过当地当月低保标准的1-6倍对困难对象予以一次性基本生活临时救助。临时救助具体金额视家庭困难程度测算确定，一年内申请对象同一原因临时救助次数不得超过2次。对已给予最高临时救助金额（当地当月低保标准6倍）后生活仍存在困难且符合医疗、教育、住房、交通意外等专项救助条件的救助对象，当地政府可通过当地“救急难”联席会议采取一事一议方式，整合相关救助部门资金，根据救助对象实际情况确定救助金额。各地应根据当地实际设定“救急难”最高救助标准。</t>
  </si>
  <si>
    <t>基本养老服务补贴</t>
  </si>
  <si>
    <t>农村五保老人和低保家庭中65周岁及以上的完全失能或部分失能老年人（同时符合重度残疾人护理补贴、基本养老服务补贴条件的老年人，按照就高不就低的原则享受其中一种补贴）。鼓励和提倡有条件的地方，扩大补贴对象范围。</t>
  </si>
  <si>
    <t>各地根据经济社会发展和补贴对象的身体状况等，确定基本养老服务补贴对象补贴的等次和标准。</t>
  </si>
  <si>
    <t>高龄津贴</t>
  </si>
  <si>
    <t>鼓励对八十周岁以上的老年人给予高龄生活津贴。</t>
  </si>
  <si>
    <t>补贴范围和标准由各地自行确定。</t>
  </si>
  <si>
    <t>残疾人创业扶持</t>
  </si>
  <si>
    <t>具有湖南省户籍、在法定就业年龄内（男16-59岁，女16-54岁）、持有第二代残疾人证、正在创业的城乡残疾人，且具备以下基本条件：
（一）创业项目有固定的生产经营场所，在相关部门办理了合法手续。
（二）产品具有市场前景、生产具有一定规模。
（三）生产经营具有实际困难需要扶持。</t>
  </si>
  <si>
    <t>场租补贴最高不超过8000元，设备补贴最高不超过8000元，种苗及农资补贴最高不超过5000元，以上补贴可以叠加，但每户最多不超过20000元。</t>
  </si>
  <si>
    <t>计划生育特殊家庭重病大病住院护理补贴</t>
  </si>
  <si>
    <t>纳入国家计划生育特殊家庭扶助制度范围的城乡独生子女伤残死亡家庭夫妻和计划生育手术并发症人员。</t>
  </si>
  <si>
    <t>住院期间，每人每天补助100元，年度内原则上最高补助50天，个别特殊情况，经过审批可适当增加补助的天数。</t>
  </si>
  <si>
    <t>移民直补资金</t>
  </si>
  <si>
    <t>大中型水库移民。</t>
  </si>
  <si>
    <t>每人每年600元。</t>
  </si>
  <si>
    <t>移民个人补偿补助费</t>
  </si>
  <si>
    <t>新建大中型水库移民。</t>
  </si>
  <si>
    <t>各地按实际情况制定具体标准。</t>
  </si>
  <si>
    <t>在乡复员军人生活补助</t>
  </si>
  <si>
    <t>在乡复员军人。</t>
  </si>
  <si>
    <t>1970元、2000元、2070元/月。</t>
  </si>
  <si>
    <t>重点优抚对象丧葬费补助</t>
  </si>
  <si>
    <t>享受定期抚恤补助的部分优抚对象。</t>
  </si>
  <si>
    <t>生前抚恤金标准的6个月或12个月。</t>
  </si>
  <si>
    <t>带病回乡退伍军人生活补助</t>
  </si>
  <si>
    <t>带病回乡退伍军人。</t>
  </si>
  <si>
    <t>750元/月。</t>
  </si>
  <si>
    <t>“三属”定期抚恤</t>
  </si>
  <si>
    <t>病故军人遗属、因公牺牲军人遗属、烈士遗属。</t>
  </si>
  <si>
    <t>29280元、31410元、36910元/年。</t>
  </si>
  <si>
    <t>老年烈士子女定期生活补助</t>
  </si>
  <si>
    <t>645元/月。</t>
  </si>
  <si>
    <t>60周岁以上农村籍退役士兵生活补助</t>
  </si>
  <si>
    <t>1954年11月1日试行义务兵役制后至《退役士兵安置条例》施行前入伍、年龄在60周岁以上（含60周岁）、未享受到国家定期抚恤补助的农村籍退役士兵。</t>
  </si>
  <si>
    <t>54元×服役年限/月。</t>
  </si>
  <si>
    <t>正常离任村干部生活补贴</t>
  </si>
  <si>
    <t>正常离任村干部。</t>
  </si>
  <si>
    <t>由县一级决定。</t>
  </si>
  <si>
    <t>村主干养老保险补贴</t>
  </si>
  <si>
    <t>村主干。</t>
  </si>
  <si>
    <t>每人每年2000元，有条件的地方可适当提高补贴标准，但最高不超过每人每年3000元。</t>
  </si>
  <si>
    <t>独生子女保健费</t>
  </si>
  <si>
    <t>发放对象必须同时符合以下基本条件：
1、夫妻双方或一方为我省（区）户籍居民。
夫妻双方均为我省（区）户籍居民，或一方为我省（区）户籍居民、另一方为非我省（区）户籍居民。离婚、丧偶现无配偶或未婚的，只需本人为我省（区）户籍居民。
2、夫妻双方均无工作单位。
夫妻双方为农村居民或无工作单位的城镇居民，离婚、丧偶现无配偶或未婚的，本人须为居民或无工作单位的城镇居民。
3、现有一个子女且未年满十四周岁。
子女包括亲生子女和收养子女。年龄计算，截至上年度12月31日止。
4、持有有效的独生子女父母光荣证。</t>
  </si>
  <si>
    <t>从领证之日起到子女十四周岁止，5-20元/户/月。</t>
  </si>
  <si>
    <t>农村部分计划生育家庭奖励扶助</t>
  </si>
  <si>
    <t>农村部分计划生育家庭奖励扶助（以下简称“农村奖扶”）对象，是国家“提倡一对夫妻生育一个子女”期间（1973年1月1日至2015年12月31日），曾经生育（收养）了子女且同时符合以下基本条件的合法夫妻：
（一）本人为农村居民。
（二）未违反计划生育法律法规和政策规定的生育数量多生育子女。
（三）未违反计划生育法律法规、政策和相关法律法规规定收养子女。
（四）现存一个子女或现存两个女孩或子女死亡现无子女。
（五）本人1933年1月1日后（含1933年1月1日）出生，年满60周岁。</t>
  </si>
  <si>
    <t>每人每月不低于80元。</t>
  </si>
  <si>
    <t>城镇独生子女父母奖励资金</t>
  </si>
  <si>
    <t>文件规定的其他奖励对象。</t>
  </si>
  <si>
    <t>每人每月80元。</t>
  </si>
  <si>
    <t>公共租赁住房租赁补贴</t>
  </si>
  <si>
    <t>本地城镇低保、低收入、中等偏下收入住房困难家庭，新就业无房职工和在城镇稳定就业的外来务工人员等符合本地公共租赁住房准入条件的家庭或人员。</t>
  </si>
  <si>
    <t>各市州、县市区根据当地经济发展水平、财政承受能力、房地产市场状况、保障对象自身条件和需求等，合理确定补助对象和补助标准。</t>
  </si>
  <si>
    <t>残疾优抚对象抚恤金</t>
  </si>
  <si>
    <t>残疾军人、伤残人民警察、伤残预备役人员和民兵民工、其他因公伤残人员。</t>
  </si>
  <si>
    <t>10850元-116270元/年。</t>
  </si>
  <si>
    <t>残疾人教育资助</t>
  </si>
  <si>
    <t>高中阶段残疾学生和高中阶段贫困残疾人家庭子女、残疾人大学生及贫困残疾人家庭大学生子女。</t>
  </si>
  <si>
    <t>1.高中残疾学生每人每学年资助1400元，高中阶段贫困残疾人家庭子女每人每学年资助1000元，有条件的市州和县市区可提高补助标准和补助次数。
2.残疾人大学生按下述标准给予一次性资助：专科学生4000元/人，本科学生5000元/人，硕士及以上层次学生6000元/人；贫困残疾人家庭大学生子女均按3000元/人给予一次性资助，有条件的市州、县市区可提高补助标准和资助次数。</t>
  </si>
  <si>
    <t>百岁老人长寿保健补贴</t>
  </si>
  <si>
    <t>参战参试退役人员生活补助</t>
  </si>
  <si>
    <t>残疾儿童康复救助</t>
  </si>
  <si>
    <t>残疾军人护理费</t>
  </si>
  <si>
    <t>残疾军人因伤口复发住院期间伙食补助</t>
  </si>
  <si>
    <t>残疾人创业贷款贴息</t>
  </si>
  <si>
    <t>残疾人机动轮椅车燃油补贴</t>
  </si>
  <si>
    <t>残疾人评定补贴</t>
  </si>
  <si>
    <t>城市低保边缘家庭价格临时补贴</t>
  </si>
  <si>
    <t>城市交通发展奖励资金（出租车油价补贴部分）</t>
  </si>
  <si>
    <t>城市特困丧葬费</t>
  </si>
  <si>
    <t>城市特困照料护理费</t>
  </si>
  <si>
    <t>村干部基本报酬</t>
  </si>
  <si>
    <t>村级动物防疫员劳务补助</t>
  </si>
  <si>
    <t>村级儿童主任岗位补贴</t>
  </si>
  <si>
    <t>大豆玉米带状复合种植补贴</t>
  </si>
  <si>
    <t>稻谷目标价格补贴</t>
  </si>
  <si>
    <t>符合政府安置条件退役士兵待安置期间生活费</t>
  </si>
  <si>
    <t>耕地地力保护补贴双季（外）</t>
  </si>
  <si>
    <t>耕地轮作补贴</t>
  </si>
  <si>
    <t>公共服务岗位补助</t>
  </si>
  <si>
    <t>公益性岗位补贴</t>
  </si>
  <si>
    <t>孤儿价格临时补贴</t>
  </si>
  <si>
    <t>孤儿生活补助</t>
  </si>
  <si>
    <t>关爱移民计生特困家庭</t>
  </si>
  <si>
    <t>规模养殖场强制免疫“先打后补”补贴</t>
  </si>
  <si>
    <t>计划生育家庭特别扶助</t>
  </si>
  <si>
    <t>计生手术并发症治疗及特困家庭救助</t>
  </si>
  <si>
    <t>既属带病回乡又属参战退役人员生活补助</t>
  </si>
  <si>
    <t>家庭经济困难幼儿入园补助金</t>
  </si>
  <si>
    <t>精简退职人员补贴</t>
  </si>
  <si>
    <t>就业一次性交通补助</t>
  </si>
  <si>
    <t>考上全日制大学的移民计生困难家庭助学</t>
  </si>
  <si>
    <t>老放映员生活困难补助</t>
  </si>
  <si>
    <t>两癌妇女救助资金</t>
  </si>
  <si>
    <t>棉花目标价格改革补贴</t>
  </si>
  <si>
    <t>农村道路客运补贴（个体经营部分）</t>
  </si>
  <si>
    <t>农村低保边缘家庭价格临时补贴</t>
  </si>
  <si>
    <t>农村水路客运补贴（个体经营部分）</t>
  </si>
  <si>
    <t>农村特困丧葬费</t>
  </si>
  <si>
    <t>农村特困照料护理费</t>
  </si>
  <si>
    <t>森林抚育补助</t>
  </si>
  <si>
    <t>生态护林员补助</t>
  </si>
  <si>
    <t>生猪调出大县奖励资金</t>
  </si>
  <si>
    <t>事实无人抚养儿童基本生活补贴</t>
  </si>
  <si>
    <t>事实无人抚养儿童价格临时补贴</t>
  </si>
  <si>
    <t>天然商品林停伐管护补助</t>
  </si>
  <si>
    <t>退役军人和其他优抚对象特殊困难援助</t>
  </si>
  <si>
    <t>退役士兵技能培训生活费</t>
  </si>
  <si>
    <t>危房改造补助</t>
  </si>
  <si>
    <t>无军籍职工津补贴</t>
  </si>
  <si>
    <t>新一轮退耕还林补助</t>
  </si>
  <si>
    <t>养殖环节病死生猪无害化处理补贴</t>
  </si>
  <si>
    <t>移民避险解困建（购）房补助费</t>
  </si>
  <si>
    <t>移民产业奖补</t>
  </si>
  <si>
    <t>移民高中助学</t>
  </si>
  <si>
    <t>移民计生家庭大病救助</t>
  </si>
  <si>
    <t>移民口粮补贴</t>
  </si>
  <si>
    <t>移民职业教育补助</t>
  </si>
  <si>
    <t>移民自主培训获证补助</t>
  </si>
  <si>
    <t>义务兵家庭优待金补贴</t>
  </si>
  <si>
    <t>义务教育家庭经济困难学生生活补助</t>
  </si>
  <si>
    <t>优抚对象价格临时补贴</t>
  </si>
  <si>
    <t>造林补助</t>
  </si>
  <si>
    <t>重大动物疫病扑杀补贴</t>
  </si>
  <si>
    <t>自然灾害生活救助资金</t>
  </si>
  <si>
    <t>自主就业退役士兵一次性经济补助</t>
  </si>
  <si>
    <t>“福彩圆梦、孤儿助学工程”</t>
  </si>
  <si>
    <t>“两红”人员生活补助</t>
  </si>
  <si>
    <t>湖南省退役军人事务厅</t>
  </si>
  <si>
    <t>残疾优抚</t>
  </si>
  <si>
    <t>1.《军人抚恤优待条例》
2.《湖南省退役军人事务厅 湖南省财政厅关于调整部分优抚对象等人员抚恤和生活补助标准的通知》（湘退役军人发〔2022〕67号）</t>
  </si>
  <si>
    <t>发放优抚对象抚恤补助。</t>
  </si>
  <si>
    <t>月</t>
  </si>
  <si>
    <t>√</t>
  </si>
  <si>
    <t>0731-85936659</t>
  </si>
  <si>
    <t>政策可以公开，发放明细只对补贴对象公开</t>
  </si>
  <si>
    <t>军残护理</t>
  </si>
  <si>
    <t>三属优抚</t>
  </si>
  <si>
    <t>两红补助</t>
  </si>
  <si>
    <t>在乡复员</t>
  </si>
  <si>
    <t>带病回乡</t>
  </si>
  <si>
    <t>带病参战</t>
  </si>
  <si>
    <t>涉及敏感信息</t>
  </si>
  <si>
    <t>变更为不公开项</t>
  </si>
  <si>
    <t>两参退役</t>
  </si>
  <si>
    <t>参战退役人员生活补助、原8023部队及其他参加核试验军队退役人员生活补助2项整合为1项。
变更为不公开项</t>
  </si>
  <si>
    <t>老烈子补</t>
  </si>
  <si>
    <t>农退士兵</t>
  </si>
  <si>
    <t>优抚丧葬</t>
  </si>
  <si>
    <t>不定期</t>
  </si>
  <si>
    <t>兵属家补</t>
  </si>
  <si>
    <t>1.《军人抚恤优待条例》
2.《湖南省民政厅 湖南省财政厅 湖南省人民政府征兵办公室关于调整义务兵家庭优待金政策的通知》（湘民发〔2018〕8号）</t>
  </si>
  <si>
    <t>发放义务兵家庭优待金。</t>
  </si>
  <si>
    <t>年</t>
  </si>
  <si>
    <t>优抚价补</t>
  </si>
  <si>
    <t>1.《国家发展改革委 民政部 财政部 人力资源和社会保障部 退役军人事务部 国家统计局关于进一步做好阶段性价格临时补贴工作的通知》（发改电〔2020〕876号）
2.《湖南省发展和改革委员会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国家统计局湖南调查总队关于印发〈湖南省社会救助和保障标准与物价上涨挂钩联动机制实施细则〉的通知》（湘发改价调规〔2022〕107号）</t>
  </si>
  <si>
    <t>变更为不公开项。</t>
  </si>
  <si>
    <t>军残食补</t>
  </si>
  <si>
    <t>《湖南省民政厅关于提高残疾军人因伤口复发住院期间伙食补助标准的通知》（湘民办函〔2011〕143号）</t>
  </si>
  <si>
    <t>对因战因公负伤致残的在乡残疾军人伤口复发住院治疗期间发放伙食补助。</t>
  </si>
  <si>
    <t>退役培训</t>
  </si>
  <si>
    <t>《湖南省财政厅 湖南省退役军人事务厅关于印发〔湖南省自主就业退役士兵职业教育和技能培训资金使用管理办法〕的通知》（湘财社〔2021〕25号）</t>
  </si>
  <si>
    <t>参加职业教育和技能培训所需生活补助。</t>
  </si>
  <si>
    <t>不定期（一次性项目）</t>
  </si>
  <si>
    <t>0731-85936649</t>
  </si>
  <si>
    <t>退役生补</t>
  </si>
  <si>
    <t>《关于进一步加强由政府安排工作退役士兵就业安置工作的意见》（退役军人部发〔2018〕27号）</t>
  </si>
  <si>
    <t>发放退役士兵待安排工作期间的生活补助。</t>
  </si>
  <si>
    <t>0731-85936645</t>
  </si>
  <si>
    <t>自主就业</t>
  </si>
  <si>
    <t>《关于服义务兵役高校在校生优待和自主就业退役士兵一次性经济补助等有关问题的通知》（湘政发〔2013〕16号）</t>
  </si>
  <si>
    <t>发放以自主就业方式退出现役的退役士兵一次性经济补助。</t>
  </si>
  <si>
    <t>不定期（退出现役6个月内发放）</t>
  </si>
  <si>
    <t>军休人员工资补助</t>
  </si>
  <si>
    <t>军退津补</t>
  </si>
  <si>
    <t>《湖南省人民政府关于推进军队无军籍职工移交安置工作意见的通知》（湘政办发〔2011〕80号）</t>
  </si>
  <si>
    <t>无军籍职工地方性津补贴。</t>
  </si>
  <si>
    <t>0731-85936652</t>
  </si>
  <si>
    <t>退役军人和其他优抚对象特殊困难援助资金</t>
  </si>
  <si>
    <t>特困援补</t>
  </si>
  <si>
    <t>《湖南省退役军人事务厅 湖南省财政厅关于印发〈湖南省退役军人和其他优抚对象特殊困难援助资金暂行管理办法〉的通知》（湘退役军人发〔2019〕35号）</t>
  </si>
  <si>
    <t>退役军人和其他优抚对象特殊困难适当援助。</t>
  </si>
  <si>
    <t>涉及个人隐私</t>
  </si>
  <si>
    <t>0731-85936631</t>
  </si>
  <si>
    <t>湖南省妇女联合会</t>
  </si>
  <si>
    <t>两癌救助</t>
  </si>
  <si>
    <t>《中共湖南省委办公厅 湖南省人民政府办公厅关于印发〈2022年全省重点民生实事项目实施意见〉的通知》（湘办发电〔2022〕7号）</t>
  </si>
  <si>
    <t>救助两癌妇女。</t>
  </si>
  <si>
    <t>0731-82217900</t>
  </si>
  <si>
    <t>湖南省教育厅</t>
  </si>
  <si>
    <t>贫困生补</t>
  </si>
  <si>
    <t>《湖南省人民政府办公厅关于印发〈湖南省进一步完善城乡义务教育经费保障机制实施方案〉的通知》（湘政办发〔2016〕39号）</t>
  </si>
  <si>
    <t>资助学生。</t>
  </si>
  <si>
    <t>按学期发放</t>
  </si>
  <si>
    <t>涉及未成年人隐私</t>
  </si>
  <si>
    <t>0731-89823679</t>
  </si>
  <si>
    <t>家困幼园</t>
  </si>
  <si>
    <t>《湖南省财政厅 湖南省教育厅关于建立学前教育资助制度的通知》（湘财教〔2012〕75号）</t>
  </si>
  <si>
    <t>湖南省残疾人联合会</t>
  </si>
  <si>
    <t>贷款贴息</t>
  </si>
  <si>
    <t>《湖南省残疾人联合会 湖南省财政厅关于印发〈湖南省残疾人创业小额贷款贴息项目方案〉的通知》（湘残联字〔2015〕48号）</t>
  </si>
  <si>
    <t>扶持残疾人家庭、残疾人就业扶贫基地创业，发展生产。</t>
  </si>
  <si>
    <t>0731-84619503</t>
  </si>
  <si>
    <t>燃油补贴</t>
  </si>
  <si>
    <t>1.《财政部 中国残联关于残疾人机动轮椅车燃油补贴的通知》 （财社〔2010〕256号）
2.《财政部关于下达2011年残疾人事业补助资金的通知》（财社〔2011〕111号）</t>
  </si>
  <si>
    <t>残疾人机动轮椅车燃油补贴。</t>
  </si>
  <si>
    <t>0731-84619521</t>
  </si>
  <si>
    <t>康复救助</t>
  </si>
  <si>
    <t>残疾儿童康复救助。</t>
  </si>
  <si>
    <t>0731-84619534</t>
  </si>
  <si>
    <t>创业扶持</t>
  </si>
  <si>
    <t>《湖南省残疾人联合会 湖南省财政厅关于印发〈残疾人创业扶持项目实施方案〉的通知》（湘残联字〔2015〕9号）</t>
  </si>
  <si>
    <t>扶持残疾人自主创业者。</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</si>
  <si>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</si>
  <si>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</si>
  <si>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</si>
  <si>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评定补贴</t>
  </si>
  <si>
    <t>《中国残联办公厅关于印发〈“十四五”中央专项彩票公益金困难智力、精神和重度残疾人残疾评定补贴项目实施方案〉的通知》（残联厅函〔2021〕304号）</t>
  </si>
  <si>
    <t>对符合条件的对象给予残疾评定补贴。</t>
  </si>
  <si>
    <t>0731-84619517</t>
  </si>
  <si>
    <t>湖南省应急管理厅</t>
  </si>
  <si>
    <t>自然灾害
生活救助</t>
  </si>
  <si>
    <t>救灾资金</t>
  </si>
  <si>
    <t>1.《财政部 应急部关于印发〈中央自然灾害救灾资金管理暂行办法〉的通知》（财建〔2020〕245号）
2.《湖南省财政厅 湖南省应急管理厅关于印发〈湖南省自然灾害救灾资金管理实施细则〉的通知》（湘财企〔2020〕52号）</t>
  </si>
  <si>
    <t>自然灾害生活救助（包括应急救助、过渡期生活救助、旱灾救助、抚慰遇难人员家属、恢复重建倒损住房、解决受灾群众冬令春荒期间生活困难等）。</t>
  </si>
  <si>
    <t>0731-89751127</t>
  </si>
  <si>
    <t>湖南省实施《自然灾害救助条例》办法（省政府令第291号）：第二十五条 采取现金救助形式的，除应急救助补助、遇难人员亲属抚慰金外，应当通过金融机构实行社会化发放。</t>
  </si>
  <si>
    <t>湖南省计划生育协会</t>
  </si>
  <si>
    <t>计生住院</t>
  </si>
  <si>
    <t>《湖南省卫生和计划生育委员会 湖南省计划生育协会关于印发〈湖南省计划生育特殊家庭重病大病住院护理补贴实施方案〉的通知》（湘卫办发〔2018〕1号）</t>
  </si>
  <si>
    <t>重病大病住院护理补贴。</t>
  </si>
  <si>
    <t>0731-84822012
0731-84828624</t>
  </si>
  <si>
    <t>湖南省卫生健康委员会</t>
  </si>
  <si>
    <t>独生子女保健费（财政筹资对象）</t>
  </si>
  <si>
    <t>独生保健</t>
  </si>
  <si>
    <t>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t>
  </si>
  <si>
    <t>独生子女父母保健费。</t>
  </si>
  <si>
    <t>按年发放，每年发放一次</t>
  </si>
  <si>
    <t>0731-84822044</t>
  </si>
  <si>
    <t>农村部分计划生育家庭奖励扶助资金</t>
  </si>
  <si>
    <t>农村奖扶</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</si>
  <si>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</si>
  <si>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t>
  </si>
  <si>
    <t>城独奖励</t>
  </si>
  <si>
    <t>《湖南省人民政府关于印发〈湖南省完善城镇独生子女父母奖励办法若干规定〉的通知》（湘政发〔2014〕27号）</t>
  </si>
  <si>
    <t>城镇独生子女父母奖励。</t>
  </si>
  <si>
    <t>计划生育家庭特别扶助资金</t>
  </si>
  <si>
    <t>计生特扶</t>
  </si>
  <si>
    <t>1.《国家人口计生委 财政部关于印发〈全国独生子女伤残死亡家庭扶助制度试点方案〉的通知》（国人口发〔2007〕78号）
2.《国家人口计生委 财政部关于将三级以上计划生育手术并发症人员纳入计划生育家庭特别扶助制度的通知》（人口政法〔2011〕62号）
3.湖南省财政厅 湖南省卫生健康委员会关于提高计划生育家庭特别扶助制度扶助标准的通知（湘财社〔2022〕12号）</t>
  </si>
  <si>
    <t>计划生育家庭特别扶助。</t>
  </si>
  <si>
    <t>涉及对象隐私</t>
  </si>
  <si>
    <t>计生并发</t>
  </si>
  <si>
    <t>1.《国家人口计生委 财政部关于将三级以上计划生育手术并发症人员纳入计划生育家庭特别扶助制度的通知》（人口政法〔2011〕62号）
2.《湖南省财政厅 湖南省卫生健康委员会关于调整计划生育家庭特别扶助制度扶助标准的通知》（湘财社〔2018〕31号）
3.湖南省财政厅 湖南省卫生健康委员会关于提高计划生育家庭特别扶助制度扶助标准的通知（湘财社〔2022〕12号）</t>
  </si>
  <si>
    <t>计生手术并发症治疗及特困家庭救助。</t>
  </si>
  <si>
    <t>湖南省民政厅</t>
  </si>
  <si>
    <t>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</si>
  <si>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</si>
  <si>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t>
  </si>
  <si>
    <t>国家对共同生活的家庭成员人均收入低于当地最低生活保障标准，且符合当地最低生活保障家庭财产状况规定的家庭，给予最低生活保障。</t>
  </si>
  <si>
    <t>按月</t>
  </si>
  <si>
    <t>0731-84502327</t>
  </si>
  <si>
    <t>2021年民政部下发通知明确对象身份证号码、详细住址、银行卡号等涉及隐私的信息不可进行公示；未成年人信息不可公示。</t>
  </si>
  <si>
    <t>农村低保</t>
  </si>
  <si>
    <t>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</si>
  <si>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</si>
  <si>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t>
  </si>
  <si>
    <t>根据标准调整情况，为低保对象补发保障金。</t>
  </si>
  <si>
    <t>农低提标</t>
  </si>
  <si>
    <t>价格临时补贴</t>
  </si>
  <si>
    <t>城低临补</t>
  </si>
  <si>
    <t>《湖南省发展和改革委员会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t>
  </si>
  <si>
    <t>应对物价上涨对困难群众基本生活的影响。</t>
  </si>
  <si>
    <t>农低临补</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</si>
  <si>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</si>
  <si>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t>
  </si>
  <si>
    <t>为城市低保边缘家庭发放价格临时补贴。</t>
  </si>
  <si>
    <t>0731-84502062</t>
  </si>
  <si>
    <t>农边临补</t>
  </si>
  <si>
    <t>为农村低保边缘家庭发放价格临时补贴。</t>
  </si>
  <si>
    <t>城困临补</t>
  </si>
  <si>
    <t>农困临补</t>
  </si>
  <si>
    <t>孤儿临补</t>
  </si>
  <si>
    <t>0731-84502255</t>
  </si>
  <si>
    <t>事儿临补</t>
  </si>
  <si>
    <t>特困人员基本生活费</t>
  </si>
  <si>
    <t>城特生活</t>
  </si>
  <si>
    <t>1.《社会救助暂行办法》（国务院第649号令）
2.《湖南省民政厅关于印发〈湖南省特困人员认定办法〉的通知》（湘民发〔2021〕35号）</t>
  </si>
  <si>
    <t>保障特困人员基本生活。</t>
  </si>
  <si>
    <t>农特生活</t>
  </si>
  <si>
    <t>特困人员照料护理费</t>
  </si>
  <si>
    <t>城特照护</t>
  </si>
  <si>
    <t>确保特困人员获得相应的照料护理。</t>
  </si>
  <si>
    <t>农特照护</t>
  </si>
  <si>
    <t>特困人员丧葬费</t>
  </si>
  <si>
    <t>城特葬补</t>
  </si>
  <si>
    <t>用于特困人员丧葬事宜。</t>
  </si>
  <si>
    <t>农特葬补</t>
  </si>
  <si>
    <t>临时救助</t>
  </si>
  <si>
    <t>1.《社会救助暂行办法》（国务院第649号令）
2.《湖南省民政厅 湖南省财政厅关于进一步加强和改进临时救助工作的实施意见》（湘民发〔2018〕28号）</t>
  </si>
  <si>
    <t>解决困难群众的临时性、突发性生活困难问题。</t>
  </si>
  <si>
    <t>精简退职</t>
  </si>
  <si>
    <t>1.《关于提高六十年代精简退职老职工生活救济补助标准的通知》（湘民救发〔2006〕17号）
2.《关于进一步做好六十年代精减退职老职工生活救济工作的通知》（湘民救发〔2007〕1号）</t>
  </si>
  <si>
    <t>对六十年代精简退职老职工进行生活救济。</t>
  </si>
  <si>
    <t>孤儿基本生活费</t>
  </si>
  <si>
    <t>孤儿生活</t>
  </si>
  <si>
    <t xml:space="preserve">1.《国务院办公厅关于加强孤儿保障工作的意见》（国办发〔2010〕54号）
2. 《湖南省民政厅 湖南省财政厅关于提高全省孤儿基本生活费最低生活保障标准的通知》（湘民发〔2019〕26号）
</t>
  </si>
  <si>
    <t>为满足孤儿基本生活需要，建立孤儿基本生活保障制度，为孤儿发放基本生活费。</t>
  </si>
  <si>
    <t>福彩圆梦孤儿助学补贴</t>
  </si>
  <si>
    <t>福孤助学</t>
  </si>
  <si>
    <t>《民政部办公厅关于印发〈“福彩圆梦·孤儿助学工程”项目实施暂行办法〉的通知》（民办发〔2019〕24号）</t>
  </si>
  <si>
    <t>发放助学补贴。</t>
  </si>
  <si>
    <t>月/季</t>
  </si>
  <si>
    <t>事儿生活</t>
  </si>
  <si>
    <t>1.《民政部最高人民法院 最高人民检察院 发展改革委 教育部 公安部 司法部 财政部 国家医保局 共青团中央 全国妇联 中国残联关于进一步加强事实无人抚养儿童保障工作的意见》（民发〔2019〕62号）
2.《湖南省民政厅 湖南省公安厅 湖南省财政厅关于切实做好事实无人抚养儿童保障有关工作的通知》（湘民发〔2021〕12号）</t>
  </si>
  <si>
    <t>为满足事实无人抚养儿童基本生活需要，建立事实无人抚养儿童基本生活保障制度，发放基本生活补贴。</t>
  </si>
  <si>
    <t>儿童主任岗位补贴</t>
  </si>
  <si>
    <t>儿岗补贴</t>
  </si>
  <si>
    <t>《湖南省民政厅 中共湖南省委组织部 湖南省财政厅 湖南省教育厅 湖南省妇女联合会关于进一步加强农村儿童之家建设和管理工作的通知》（湘民发〔2019〕11号）</t>
  </si>
  <si>
    <t>发放儿童主任岗位补贴。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</si>
  <si>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</si>
  <si>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</si>
  <si>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</si>
  <si>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一月一次</t>
  </si>
  <si>
    <t>0731-84502267</t>
  </si>
  <si>
    <t>困残生活</t>
  </si>
  <si>
    <t>解决残疾人生活困难。</t>
  </si>
  <si>
    <t>养老服补</t>
  </si>
  <si>
    <t>1.《湖南省财政厅 湖南省民政厅 湖南省老龄工作委员会办公室关于建立健全基本养老服务补贴制度的通知》（湘财社〔2015〕28号）
2.《湖南省人民政府办公厅关于推进养老服务高质量发展的实施意见》（湘政办发〔2020〕59号）</t>
  </si>
  <si>
    <t>为经济困难老年人发放基本养老服务补贴。</t>
  </si>
  <si>
    <t>0731-84502232</t>
  </si>
  <si>
    <t>《中共湖南省委办公厅 湖南省人民政府办公厅关于进一步加强老年人优待工作的意见》（湘办〔2009〕67号）</t>
  </si>
  <si>
    <t>向高龄老人发放高龄生活补贴。</t>
  </si>
  <si>
    <t>百岁老人</t>
  </si>
  <si>
    <t>向年满百岁老人发放生活补贴。</t>
  </si>
  <si>
    <t>困群一补</t>
  </si>
  <si>
    <t>1.《民政部 财政部关于切实保障好困难群众基本生活的通知》（民发〔2022〕32号）
2.《湖南省民政厅 湖南省财政厅关于进一步加强困难群众基本生活保障的通知》（湘民发〔2022〕35号）</t>
  </si>
  <si>
    <t>向低保对象、特困人员发放一次性生活补贴。</t>
  </si>
  <si>
    <t>中共湖南省委组织部</t>
  </si>
  <si>
    <t>村干工资</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</si>
  <si>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</si>
  <si>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</si>
  <si>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按月发放</t>
  </si>
  <si>
    <t>0731-82218310</t>
  </si>
  <si>
    <t>由于受财力影响，各地发放标准不一，为避免引起攀比，建议仅公开政策文件，不公开具体发放明细。</t>
  </si>
  <si>
    <t>离村补贴</t>
  </si>
  <si>
    <t>《中共湖南省委组织部 湖南省财政厅关于进一步完善村级组织运转经费保障机制有关问题的通知》（湘组发〔2017〕5号）</t>
  </si>
  <si>
    <t>对正常离任村干部进行生活补贴。</t>
  </si>
  <si>
    <t>由县一级根据实际情况确定</t>
  </si>
  <si>
    <t>村干养老</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</si>
  <si>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</si>
  <si>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</si>
  <si>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按年发放</t>
  </si>
  <si>
    <t>湖南省乡村振兴局</t>
  </si>
  <si>
    <t>服岗补助</t>
  </si>
  <si>
    <t>《财政部 国家乡村振兴局 国家发展改革委 国家民委 农业农村部 国家林业和草原局 关于印发〈中央财政衔接推进乡村振兴补助资金管理办法〉的通知》（财农〔2021〕19号）</t>
  </si>
  <si>
    <t>服岗补助。</t>
  </si>
  <si>
    <t>0731-82212129</t>
  </si>
  <si>
    <t>交通补助</t>
  </si>
  <si>
    <t>交通补助。</t>
  </si>
  <si>
    <t>0731-82212579</t>
  </si>
  <si>
    <t>雨露计划</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</si>
  <si>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</si>
  <si>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就学补助。</t>
  </si>
  <si>
    <t>0731-82210030</t>
  </si>
  <si>
    <t>公岗补贴</t>
  </si>
  <si>
    <t>1.《财政部 国家乡村振兴局 国家发展改革委 国家民委 农业农村部 国家林业和草原局 关于印发〈中央财政衔接推进乡村振兴补助资金管理办法〉的通知》（财农〔2021〕19号）
2.《湖南省人力资源和社会保障厅 湖南省财政厅关于印发&lt;湖南省公益性岗位开发管理办法（试行）&gt;的通知》（湘人社规〔2020〕7号）</t>
  </si>
  <si>
    <t>公岗补贴。</t>
  </si>
  <si>
    <t>湖南省交通运输厅</t>
  </si>
  <si>
    <t>城市交通发展奖励资金</t>
  </si>
  <si>
    <t>出租油补</t>
  </si>
  <si>
    <t>《财政部 交通运输部关于调整农村客运、出租车油价补贴政策的通知》（财建〔2022〕1号）</t>
  </si>
  <si>
    <t>油价补贴。</t>
  </si>
  <si>
    <t>1年</t>
  </si>
  <si>
    <t>0731-82582253</t>
  </si>
  <si>
    <t>农村客运补贴资金</t>
  </si>
  <si>
    <t>道路油补</t>
  </si>
  <si>
    <t>水路油补</t>
  </si>
  <si>
    <t>0731-84883853</t>
  </si>
  <si>
    <t>湖南省农业农村厅</t>
  </si>
  <si>
    <t>耕地保单</t>
  </si>
  <si>
    <t>《湖南省人民政府办公厅关于印发〈湖南省农业“三项补贴”改革试点方案〉的通知》（湘政办发〔2015〕72号）</t>
  </si>
  <si>
    <t>用于耕地地力保护，保持粮食生产稳定。</t>
  </si>
  <si>
    <t>0731-84452440</t>
  </si>
  <si>
    <t>耕地保双</t>
  </si>
  <si>
    <t>耕地外双</t>
  </si>
  <si>
    <t>种粮成本</t>
  </si>
  <si>
    <t>《湖南省财政厅关于下达2022年实际种粮农民一次性补贴资金的通知》（湘财预〔2022〕36号）</t>
  </si>
  <si>
    <t>应对农资价格上涨对实际种粮农民增支影响，支持粮食生产，保障农民种粮收益，稳定种粮农民收入。</t>
  </si>
  <si>
    <t>农机购置</t>
  </si>
  <si>
    <t xml:space="preserve">1.《农业农村部办公厅 财政部办公厅关于印发〈2021-2023年农机购置补贴实施指导意见〉的通知》（农办计财〔2021〕8号）
2.《湖南省农业农村厅 湖南省财政厅关于印发〈湖南省2021-2023年农业机械购置补贴实施方案〉的通知》（湘农联〔2021〕54号）
</t>
  </si>
  <si>
    <t>对购买纳入农机购置补贴机具种类范围的主体进行补贴，提升我省农机化水平。</t>
  </si>
  <si>
    <t>0731-85521950</t>
  </si>
  <si>
    <t>棉花补贴</t>
  </si>
  <si>
    <t>《关于棉花目标价格改革中央财政补贴其他棉花主产区有关事项的通知》（财建函〔2014〕114号）</t>
  </si>
  <si>
    <t>稳定内地棉花种植规模，保护农民植棉利益，保障内地棉花产能，推动棉花产业高质量发展。</t>
  </si>
  <si>
    <t>0731-84430256</t>
  </si>
  <si>
    <t>稻谷补贴</t>
  </si>
  <si>
    <t>《湖南省财政厅关于预拨2020年稻谷目标价格补贴资金的通知》（湘财预〔2020〕87号）</t>
  </si>
  <si>
    <t>稳定粮食种植规模，保护农民植粮利益，保障粮食产能，推动粮食产业高质量发展。</t>
  </si>
  <si>
    <t>生猪调出</t>
  </si>
  <si>
    <t>《财政部关于印发〈生猪（牛羊）调出大县奖励资金管理办法〉的通知》（财建〔2015〕778号）</t>
  </si>
  <si>
    <t>生猪调出大县奖励资金和牛羊调出大县奖励资金由县级人民政府统筹安排用于支持本县生猪（牛羊）生产流通和产业发展，支持范围包括：生猪（牛羊）生产环节的圈舍改造、良种引进、污粪处理、防疫、保险、牛羊饲草料基地建设，以及流通加工环节的冷链物流、仓储、加工设施设备等方面的支出。</t>
  </si>
  <si>
    <t>0731-85046117</t>
  </si>
  <si>
    <t>扑杀补贴</t>
  </si>
  <si>
    <t>1.《农业部  财政部关于调整完善动物疫病防控支持政策的通知》（农医发〔2016〕35号）
2.《湖南省畜牧水产局 湖南省财政厅关于调整完善动物疫病防控支持政策的实施意见》（湘牧渔联〔2017〕6号）
3.《财政部 农业农村部关于做好非洲猪瘟强制扑杀补助工作的通知》（财农〔2018〕98号）</t>
  </si>
  <si>
    <t>对在预防、控制和扑灭动物疾病过程中被强制扑杀的动物给予补偿。</t>
  </si>
  <si>
    <t>半年</t>
  </si>
  <si>
    <t>0731-85046112</t>
  </si>
  <si>
    <t>先打后补</t>
  </si>
  <si>
    <t>《湖南省农业农村厅关于印发&lt;湖南省规模养殖场户强制免疫“先打后补”工作方案（2022-2025年）&gt;的通知》(湘农发〔2022〕85号)</t>
  </si>
  <si>
    <t>直接补贴自主采购疫苗的规模养殖场户，提高规模养殖场户防疫主体责任意识和强制免疫保护水平。</t>
  </si>
  <si>
    <t>生猪无害</t>
  </si>
  <si>
    <t>《湖南省农业农村厅 湖南省财政厅关于进一步加强病死畜禽无害化处理工作的通知》（湘农联〔2021〕27号）</t>
  </si>
  <si>
    <t>用于养殖环节病死猪无害化处理。</t>
  </si>
  <si>
    <t>劳务补助</t>
  </si>
  <si>
    <t>《农业部关于加强村级动物防疫员队伍建设的意见》（农医发〔2008〕16号）</t>
  </si>
  <si>
    <t>用于村级动物防疫员的劳务补贴。</t>
  </si>
  <si>
    <t>耕地轮作</t>
  </si>
  <si>
    <t>《农业农村部办公厅关于做好2022年轮作休耕工作的通知》（农办农〔2022〕9号）</t>
  </si>
  <si>
    <t>用于参与耕地轮作农户的现金补助。</t>
  </si>
  <si>
    <t>复合种植</t>
  </si>
  <si>
    <t>用于参与大豆玉米带状复合种植农户的现金补助。</t>
  </si>
  <si>
    <t>湖南省林业局</t>
  </si>
  <si>
    <t>森生效益</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</si>
  <si>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</si>
  <si>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</si>
  <si>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0731-85550771</t>
  </si>
  <si>
    <t>1.《财政部 国家林业和草原局关于修订&lt;林业改革发展资金管理办法&gt;的通知》（财资环〔2021〕39号）
2.《湖南省林业局关于做好2022年提前批中央财政造林补助和森林抚育补助工作的通知》（湘林造〔2022〕1号）</t>
  </si>
  <si>
    <t>用于中央财政造林任务的补助。</t>
  </si>
  <si>
    <t>森林抚育</t>
  </si>
  <si>
    <t>用于中央财政森林抚育任务的补助。</t>
  </si>
  <si>
    <t>新退耕林</t>
  </si>
  <si>
    <t>1.《退耕还林条例》
2.《财政部 国家林业和草原局关于修订〈林业草原生态保护恢复资金管理办法〉的通知》（财资环〔2021〕76号）</t>
  </si>
  <si>
    <t>用于对实施新一轮退耕还林农户的补助。</t>
  </si>
  <si>
    <t>天林管护</t>
  </si>
  <si>
    <t>1.《财政部 国家林业和草原局关于修订〈林业改革发展资金管理办法〉的通知》（财资环〔2021〕39号）
2.《湖南省林业局关于全面签订公益林和天然林管护责任协议书的通知》（湘林场函〔2022〕9号）</t>
  </si>
  <si>
    <t>用于停伐后的天然林权利人落实管护责任后的经济补偿。</t>
  </si>
  <si>
    <t>护林管护</t>
  </si>
  <si>
    <t>1.《财政部 国家林业和草原局关于修订〈林业草原生态保护恢复资金管理办法〉的通知》（财资环〔2021〕76号）
2.《国家林业和草原局办公室、财政部办公厅、国家乡村振兴局综合司关于印发的&lt;生态护林员管理办法&gt;》的通知（办规字〔2021〕115号）</t>
  </si>
  <si>
    <t>用于原贫困地区建档立卡贫困人口受聘开展森林、草原、湿地、荒漠、野生动植物等资源管护人员的劳务报酬支出。</t>
  </si>
  <si>
    <t>湖南省水利厅</t>
  </si>
  <si>
    <t>口粮补贴</t>
  </si>
  <si>
    <t>2007年省政府常务会议109次（之二）</t>
  </si>
  <si>
    <t>解决小水库移民、原享受了口粮补贴而不能享受每人每年600元后扶政策人员和其他连带影响人口的困难问题。</t>
  </si>
  <si>
    <t>0731-85483623</t>
  </si>
  <si>
    <t>移民直补</t>
  </si>
  <si>
    <t>《湖南省财政厅 湖南省水库移民开发管理局关于印发〈湖南省水库移民资金管理办法〉的通知》（湘财综〔2017〕27号）</t>
  </si>
  <si>
    <t>用于大中型水库移民生产生活补助。</t>
  </si>
  <si>
    <t>移民职补</t>
  </si>
  <si>
    <t>《湖南省水库移民开发管理局关于印发〈湖南省大中型水库移民培训管理办法〉的通知》（湘移发〔2018〕5号）</t>
  </si>
  <si>
    <t>大中型水库移民中长期职业教育补助。</t>
  </si>
  <si>
    <t>移民培训</t>
  </si>
  <si>
    <t>大中型水库移民自主培训获证补助。</t>
  </si>
  <si>
    <t>移民个人补偿补助</t>
  </si>
  <si>
    <t>移民个补</t>
  </si>
  <si>
    <t>《湖南省水库移民开发管理局关于印发〈湖南省大中型水库建设征地补偿和移民安置资金管理办法〉的通知》（湘移发〔2015〕18号）</t>
  </si>
  <si>
    <t>新建大中型水库移民房屋及附属设施补偿、搬迁补助、林木及零星树木补偿、分散安置移民基础设施建设补偿补助。</t>
  </si>
  <si>
    <t>避险解困</t>
  </si>
  <si>
    <t>1.《湖南省水库移民开发管理局关于切实做好全省第三批大中型水库移民避险解困试点工作的通知》（湘移发〔2017〕7号）
2.《湖南省库区移民事务中心关于认真做好全省第四批大中型水库移民避险解困试点工作的通知》（湘移发〔2020〕2号）</t>
  </si>
  <si>
    <t>对大中型水库困难移民避险搬迁建（购）房进行扶助。</t>
  </si>
  <si>
    <t>移民产补</t>
  </si>
  <si>
    <t>《湖南省水利厅关于加强移民产业扶持的指导意见》（湘水发〔2021〕15号）</t>
  </si>
  <si>
    <t>移民产业开发补助。</t>
  </si>
  <si>
    <t>移高助学</t>
  </si>
  <si>
    <t>《湖南省水库移民开发管理局关于认真做好2018年度大中型水库农村移民独生子女户和计划生育两女户奖励及扶助工作的通知》（湘移后扶〔2018〕6号）</t>
  </si>
  <si>
    <t>移民高中助学。</t>
  </si>
  <si>
    <t>移大助学</t>
  </si>
  <si>
    <t>移民大学助学。</t>
  </si>
  <si>
    <t>一次性</t>
  </si>
  <si>
    <t>计生特困</t>
  </si>
  <si>
    <t>关爱移民计生特困家庭。</t>
  </si>
  <si>
    <t>大病救助</t>
  </si>
  <si>
    <t>移民计生家庭大病救助。</t>
  </si>
  <si>
    <t>湖南省住房和城乡建设厅</t>
  </si>
  <si>
    <t>农村危房改造补助资金</t>
  </si>
  <si>
    <t>危房改造</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</si>
  <si>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t>
  </si>
  <si>
    <t>住房保障支出。</t>
  </si>
  <si>
    <t>0731-889500421</t>
  </si>
  <si>
    <t>公共租赁住房补贴</t>
  </si>
  <si>
    <t>租赁补贴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</si>
  <si>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t>
  </si>
  <si>
    <t>按月或按季</t>
  </si>
  <si>
    <t>0731-88950069</t>
  </si>
  <si>
    <t>中共湖南省委宣传部</t>
  </si>
  <si>
    <t>老放映员</t>
  </si>
  <si>
    <t>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t>
  </si>
  <si>
    <t>老放映员生活困难补助。</t>
  </si>
  <si>
    <t>0731-82688065</t>
  </si>
  <si>
    <t>1.《湖南省人民政府关于建立残疾儿童康复救助制度的实施意见》（湘政发〔2018〕23号）
2.《湖南省残疾人联合会 湖南省发展和改革委 湖南省教育厅 湖南省民政厅 湖南省财政厅 湖南省人力资源和社会保障厅 湖南省卫生健康委员会 湖南省应急管理厅 湖南省医疗保障局 湖南省扶贫开发办公室关于印发〈湖南省残疾儿童康复救助制度操作办法〉的通知》（湘残联字〔2018〕32号）</t>
  </si>
  <si>
    <t>居住在农村和城镇无工作单位，18周岁之前没有享受过定期抚恤金待遇且年满60周岁的烈士子女（含中华人民共和国成立前错杀后被平反人员子女）。</t>
  </si>
  <si>
    <t>公益性岗位补助</t>
  </si>
</sst>
</file>

<file path=xl/styles.xml><?xml version="1.0" encoding="utf-8"?>
<styleSheet xmlns="http://schemas.openxmlformats.org/spreadsheetml/2006/main">
  <fonts count="12">
    <font>
      <sz val="11"/>
      <color theme="1"/>
      <name val="等线"/>
      <charset val="134"/>
      <scheme val="minor"/>
    </font>
    <font>
      <sz val="10"/>
      <color theme="1"/>
      <name val="Calibri"/>
      <family val="2"/>
    </font>
    <font>
      <sz val="13"/>
      <color theme="1"/>
      <name val="Times New Roman"/>
      <family val="1"/>
    </font>
    <font>
      <sz val="11"/>
      <color theme="1"/>
      <name val="Times New Roman"/>
      <family val="1"/>
    </font>
    <font>
      <b/>
      <sz val="20"/>
      <color theme="1"/>
      <name val="Times New Roman"/>
      <family val="1"/>
    </font>
    <font>
      <sz val="13"/>
      <color theme="1"/>
      <name val="仿宋_GB2312"/>
      <charset val="134"/>
    </font>
    <font>
      <b/>
      <sz val="10"/>
      <color theme="1"/>
      <name val="宋体"/>
      <family val="3"/>
      <charset val="134"/>
    </font>
    <font>
      <b/>
      <sz val="10"/>
      <color rgb="FFFF0000"/>
      <name val="宋体"/>
      <family val="3"/>
      <charset val="134"/>
    </font>
    <font>
      <sz val="11"/>
      <color theme="1"/>
      <name val="Calibri"/>
      <family val="2"/>
    </font>
    <font>
      <sz val="11"/>
      <color theme="1"/>
      <name val="等线"/>
      <charset val="134"/>
      <scheme val="minor"/>
    </font>
    <font>
      <b/>
      <sz val="20"/>
      <color theme="1"/>
      <name val="宋体"/>
      <family val="3"/>
      <charset val="134"/>
    </font>
    <font>
      <sz val="9"/>
      <name val="等线"/>
      <charset val="134"/>
      <scheme val="minor"/>
    </font>
  </fonts>
  <fills count="4">
    <fill>
      <patternFill patternType="none"/>
    </fill>
    <fill>
      <patternFill patternType="gray125"/>
    </fill>
    <fill>
      <patternFill patternType="solid">
        <fgColor rgb="FFD8D8D8"/>
        <bgColor rgb="FFD8D8D8"/>
      </patternFill>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lignment vertical="center"/>
    </xf>
  </cellStyleXfs>
  <cellXfs count="36">
    <xf numFmtId="0" fontId="0" fillId="0" borderId="0" xfId="0"/>
    <xf numFmtId="0" fontId="1" fillId="0" borderId="0" xfId="1" applyNumberFormat="1" applyFont="1" applyFill="1" applyBorder="1" applyAlignment="1" applyProtection="1">
      <alignment vertical="top"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vertical="center"/>
    </xf>
    <xf numFmtId="0" fontId="3" fillId="0" borderId="0" xfId="1" applyNumberFormat="1" applyFont="1" applyFill="1" applyBorder="1" applyAlignment="1" applyProtection="1">
      <alignment horizontal="center"/>
      <protection locked="0"/>
    </xf>
    <xf numFmtId="0" fontId="3" fillId="0" borderId="0" xfId="1" applyNumberFormat="1" applyFont="1" applyFill="1" applyBorder="1" applyAlignment="1" applyProtection="1">
      <alignment horizontal="left"/>
      <protection locked="0"/>
    </xf>
    <xf numFmtId="0" fontId="3" fillId="0" borderId="0" xfId="1"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protection locked="0"/>
    </xf>
    <xf numFmtId="0" fontId="8" fillId="0" borderId="1" xfId="1" applyNumberFormat="1" applyFont="1" applyFill="1" applyBorder="1" applyAlignment="1" applyProtection="1">
      <alignment horizontal="left" vertical="center" wrapText="1"/>
    </xf>
    <xf numFmtId="49" fontId="8" fillId="0" borderId="1" xfId="1" applyNumberFormat="1" applyFont="1" applyFill="1" applyBorder="1" applyAlignment="1" applyProtection="1">
      <alignment horizontal="center" vertical="center" wrapText="1"/>
    </xf>
    <xf numFmtId="0" fontId="3" fillId="0" borderId="0" xfId="1" applyNumberFormat="1" applyFont="1" applyFill="1" applyBorder="1" applyAlignment="1" applyProtection="1">
      <alignment horizontal="left" vertical="center"/>
      <protection locked="0"/>
    </xf>
    <xf numFmtId="0" fontId="8" fillId="0" borderId="1" xfId="1" applyNumberFormat="1" applyFont="1" applyFill="1" applyBorder="1" applyAlignment="1" applyProtection="1">
      <alignment horizontal="left" vertical="center" wrapText="1"/>
      <protection locked="0"/>
    </xf>
    <xf numFmtId="0" fontId="8" fillId="0" borderId="1" xfId="1" applyNumberFormat="1" applyFont="1" applyFill="1" applyBorder="1" applyAlignment="1" applyProtection="1">
      <alignment horizontal="center" vertical="center" wrapText="1"/>
      <protection locked="0"/>
    </xf>
    <xf numFmtId="0" fontId="0" fillId="0" borderId="0" xfId="0" applyAlignment="1">
      <alignment wrapText="1"/>
    </xf>
    <xf numFmtId="0" fontId="6" fillId="3" borderId="1" xfId="1" applyNumberFormat="1" applyFont="1" applyFill="1" applyBorder="1" applyAlignment="1" applyProtection="1">
      <alignment horizontal="center" vertical="center" wrapText="1"/>
    </xf>
    <xf numFmtId="0" fontId="6" fillId="3" borderId="1" xfId="1" applyNumberFormat="1" applyFont="1" applyFill="1" applyBorder="1" applyAlignment="1" applyProtection="1">
      <alignment horizontal="center" vertical="center" wrapText="1"/>
      <protection locked="0"/>
    </xf>
    <xf numFmtId="0" fontId="6" fillId="2" borderId="1" xfId="1" applyNumberFormat="1" applyFont="1" applyFill="1" applyBorder="1" applyAlignment="1" applyProtection="1">
      <alignment horizontal="center" vertical="center" wrapText="1"/>
    </xf>
    <xf numFmtId="0" fontId="6" fillId="2" borderId="1" xfId="1" applyNumberFormat="1" applyFont="1" applyFill="1" applyBorder="1" applyAlignment="1" applyProtection="1">
      <alignment horizontal="center" vertical="center" wrapText="1"/>
      <protection locked="0"/>
    </xf>
    <xf numFmtId="0" fontId="2" fillId="0" borderId="0"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protection locked="0"/>
    </xf>
    <xf numFmtId="0" fontId="4" fillId="0" borderId="0" xfId="1" applyNumberFormat="1" applyFont="1" applyFill="1" applyBorder="1" applyAlignment="1" applyProtection="1">
      <alignment horizontal="center" vertical="center"/>
    </xf>
    <xf numFmtId="0" fontId="4"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center" vertical="center"/>
      <protection locked="0"/>
    </xf>
    <xf numFmtId="0" fontId="7" fillId="3" borderId="1" xfId="1" applyNumberFormat="1" applyFont="1" applyFill="1" applyBorder="1" applyAlignment="1" applyProtection="1">
      <alignment horizontal="center" vertical="center" wrapText="1"/>
    </xf>
    <xf numFmtId="0" fontId="7" fillId="3" borderId="1" xfId="1" applyNumberFormat="1" applyFont="1" applyFill="1" applyBorder="1" applyAlignment="1" applyProtection="1">
      <alignment horizontal="center" vertical="center" wrapText="1"/>
      <protection locked="0"/>
    </xf>
    <xf numFmtId="0" fontId="6" fillId="2" borderId="1" xfId="1" applyNumberFormat="1" applyFont="1" applyFill="1" applyBorder="1" applyAlignment="1" applyProtection="1">
      <alignment horizontal="left" vertical="center" wrapText="1"/>
    </xf>
    <xf numFmtId="0" fontId="6" fillId="2" borderId="1" xfId="1" applyNumberFormat="1" applyFont="1" applyFill="1" applyBorder="1" applyAlignment="1" applyProtection="1">
      <alignment horizontal="left" vertical="center" wrapText="1"/>
      <protection locked="0"/>
    </xf>
    <xf numFmtId="0" fontId="6" fillId="3" borderId="1" xfId="1" applyNumberFormat="1" applyFont="1" applyFill="1" applyBorder="1" applyAlignment="1" applyProtection="1">
      <alignment horizontal="left" vertical="center" wrapText="1"/>
    </xf>
    <xf numFmtId="0" fontId="6" fillId="3" borderId="1" xfId="1" applyNumberFormat="1" applyFont="1" applyFill="1" applyBorder="1" applyAlignment="1" applyProtection="1">
      <alignment horizontal="left" vertical="center" wrapText="1"/>
      <protection locked="0"/>
    </xf>
  </cellXfs>
  <cellStyles count="2">
    <cellStyle name="Normal 1"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45"/>
  <sheetViews>
    <sheetView tabSelected="1" workbookViewId="0">
      <selection activeCell="C7" sqref="C7"/>
    </sheetView>
  </sheetViews>
  <sheetFormatPr defaultColWidth="12.875" defaultRowHeight="22.5" customHeight="1"/>
  <cols>
    <col min="1" max="1" width="12.875" customWidth="1"/>
    <col min="2" max="2" width="13" customWidth="1"/>
    <col min="3" max="4" width="12.875" customWidth="1"/>
    <col min="5" max="5" width="25.5" customWidth="1"/>
    <col min="6" max="6" width="12.875" customWidth="1"/>
    <col min="7" max="7" width="30.75" style="3" customWidth="1"/>
    <col min="8" max="8" width="23.625" style="2" customWidth="1"/>
    <col min="9" max="9" width="39.25" style="4" customWidth="1"/>
    <col min="10" max="10" width="26.375" style="2" customWidth="1"/>
    <col min="11" max="11" width="14.625" customWidth="1"/>
    <col min="12" max="12" width="12.875" customWidth="1"/>
    <col min="16" max="16" width="14.375" customWidth="1"/>
    <col min="17" max="17" width="12.25" style="2" customWidth="1"/>
    <col min="18" max="18" width="23.625" style="5" customWidth="1"/>
  </cols>
  <sheetData>
    <row r="1" spans="1:18" ht="17.25" customHeight="1">
      <c r="A1" s="22" t="s">
        <v>0</v>
      </c>
      <c r="B1" s="23"/>
      <c r="C1" s="23"/>
      <c r="D1" s="6"/>
      <c r="E1" s="6"/>
      <c r="F1" s="6"/>
      <c r="G1" s="7"/>
      <c r="H1" s="8"/>
      <c r="I1" s="14"/>
      <c r="J1" s="8"/>
      <c r="K1" s="8"/>
      <c r="L1" s="8"/>
      <c r="M1" s="8"/>
      <c r="N1" s="8"/>
      <c r="O1" s="8"/>
      <c r="P1" s="6"/>
      <c r="Q1" s="8"/>
      <c r="R1" s="14"/>
    </row>
    <row r="2" spans="1:18" ht="34.5" customHeight="1">
      <c r="A2" s="24" t="s">
        <v>1</v>
      </c>
      <c r="B2" s="25"/>
      <c r="C2" s="25"/>
      <c r="D2" s="25"/>
      <c r="E2" s="25"/>
      <c r="F2" s="25"/>
      <c r="G2" s="26"/>
      <c r="H2" s="25"/>
      <c r="I2" s="26"/>
      <c r="J2" s="25"/>
      <c r="K2" s="25"/>
      <c r="L2" s="25"/>
      <c r="M2" s="25"/>
      <c r="N2" s="25"/>
      <c r="O2" s="25"/>
      <c r="P2" s="25"/>
      <c r="Q2" s="25"/>
      <c r="R2" s="25"/>
    </row>
    <row r="3" spans="1:18" ht="18.75" customHeight="1">
      <c r="A3" s="27" t="s">
        <v>2</v>
      </c>
      <c r="B3" s="28"/>
      <c r="C3" s="28"/>
      <c r="D3" s="28"/>
      <c r="E3" s="28"/>
      <c r="F3" s="28"/>
      <c r="G3" s="28"/>
      <c r="H3" s="29"/>
      <c r="I3" s="28"/>
      <c r="J3" s="29"/>
      <c r="K3" s="28"/>
      <c r="L3" s="28"/>
      <c r="M3" s="28"/>
      <c r="N3" s="28"/>
      <c r="O3" s="28"/>
      <c r="P3" s="28"/>
      <c r="Q3" s="29"/>
      <c r="R3" s="28"/>
    </row>
    <row r="4" spans="1:18" s="1" customFormat="1" ht="16.5" customHeight="1">
      <c r="A4" s="20" t="s">
        <v>3</v>
      </c>
      <c r="B4" s="20" t="s">
        <v>4</v>
      </c>
      <c r="C4" s="20" t="s">
        <v>5</v>
      </c>
      <c r="D4" s="20" t="s">
        <v>6</v>
      </c>
      <c r="E4" s="30" t="s">
        <v>7</v>
      </c>
      <c r="F4" s="20" t="s">
        <v>8</v>
      </c>
      <c r="G4" s="32" t="s">
        <v>9</v>
      </c>
      <c r="H4" s="20" t="s">
        <v>10</v>
      </c>
      <c r="I4" s="34" t="s">
        <v>11</v>
      </c>
      <c r="J4" s="18" t="s">
        <v>12</v>
      </c>
      <c r="K4" s="20" t="s">
        <v>13</v>
      </c>
      <c r="L4" s="20" t="s">
        <v>14</v>
      </c>
      <c r="M4" s="21"/>
      <c r="N4" s="20" t="s">
        <v>15</v>
      </c>
      <c r="O4" s="21"/>
      <c r="P4" s="21"/>
      <c r="Q4" s="20" t="s">
        <v>16</v>
      </c>
      <c r="R4" s="20" t="s">
        <v>17</v>
      </c>
    </row>
    <row r="5" spans="1:18" ht="16.5" customHeight="1">
      <c r="A5" s="21"/>
      <c r="B5" s="21"/>
      <c r="C5" s="21"/>
      <c r="D5" s="21"/>
      <c r="E5" s="31"/>
      <c r="F5" s="21"/>
      <c r="G5" s="33"/>
      <c r="H5" s="21"/>
      <c r="I5" s="35"/>
      <c r="J5" s="19"/>
      <c r="K5" s="21"/>
      <c r="L5" s="9" t="s">
        <v>18</v>
      </c>
      <c r="M5" s="9" t="s">
        <v>19</v>
      </c>
      <c r="N5" s="9" t="s">
        <v>18</v>
      </c>
      <c r="O5" s="9" t="s">
        <v>19</v>
      </c>
      <c r="P5" s="9" t="s">
        <v>20</v>
      </c>
      <c r="Q5" s="21"/>
      <c r="R5" s="21"/>
    </row>
    <row r="6" spans="1:18" s="2" customFormat="1" ht="89.1" customHeight="1">
      <c r="A6" s="10">
        <f>ROW()-5</f>
        <v>1</v>
      </c>
      <c r="B6" s="10" t="s">
        <v>21</v>
      </c>
      <c r="C6" s="10" t="str">
        <f>IFERROR(IF(VLOOKUP(E6,e5a40c1c6c9bab46_a_col5!A:N,2,0)=0,"",VLOOKUP(E6,e5a40c1c6c9bab46_a_col5!A:N,2,0)),"")</f>
        <v>湖南省农业农村厅</v>
      </c>
      <c r="D6" s="10" t="str">
        <f>IFERROR(IF(VLOOKUP(E6,e5a40c1c6c9bab46_a_col5!A:N,3,0)=0,"",VLOOKUP(E6,e5a40c1c6c9bab46_a_col5!A:N,3,0)),"")</f>
        <v>耕地地力保护补贴单季（内）</v>
      </c>
      <c r="E6" s="11" t="s">
        <v>22</v>
      </c>
      <c r="F6" s="10" t="str">
        <f>IFERROR(IF(VLOOKUP(E6,e5a40c1c6c9bab46_a_col5!A:N,4,0)=0,"",VLOOKUP(E6,e5a40c1c6c9bab46_a_col5!A:N,4,0)),"")</f>
        <v>耕地保单</v>
      </c>
      <c r="G6" s="12" t="str">
        <f>IFERROR(IF(VLOOKUP(E6,e5a40c1c6c9bab46_a_col5!A:N,5,0)=0,"",VLOOKUP(E6,e5a40c1c6c9bab46_a_col5!A:N,5,0)),"")</f>
        <v>《湖南省人民政府办公厅关于印发〈湖南省农业“三项补贴”改革试点方案〉的通知》（湘政办发〔2015〕72号）</v>
      </c>
      <c r="H6" s="10" t="str">
        <f>IFERROR(IF(VLOOKUP(E6,e5a40c1c6c9bab46_a_col5!A:N,6,0)=0,"",VLOOKUP(E6,e5a40c1c6c9bab46_a_col5!A:N,6,0)),"")</f>
        <v>用于耕地地力保护，保持粮食生产稳定。</v>
      </c>
      <c r="I6" s="15" t="s">
        <v>23</v>
      </c>
      <c r="J6" s="16" t="s">
        <v>24</v>
      </c>
      <c r="K6" s="10" t="str">
        <f>IFERROR(IF(VLOOKUP(E6,e5a40c1c6c9bab46_a_col5!A:N,7,0)=0,"",VLOOKUP(E6,e5a40c1c6c9bab46_a_col5!A:N,7,0)),"")</f>
        <v>不定期</v>
      </c>
      <c r="L6" s="10" t="str">
        <f>IFERROR(IF(VLOOKUP(E6,e5a40c1c6c9bab46_a_col5!A:N,8,0)=0,"",VLOOKUP(E6,e5a40c1c6c9bab46_a_col5!A:N,8,0)),"")</f>
        <v>√</v>
      </c>
      <c r="M6" s="10" t="str">
        <f>IFERROR(IF(VLOOKUP(E6,e5a40c1c6c9bab46_a_col5!A:N,9,0)=0,"",VLOOKUP(E6,e5a40c1c6c9bab46_a_col5!A:N,9,0)),"")</f>
        <v/>
      </c>
      <c r="N6" s="10" t="str">
        <f>IFERROR(IF(VLOOKUP(E6,e5a40c1c6c9bab46_a_col5!A:N,10,0)=0,"",VLOOKUP(E6,e5a40c1c6c9bab46_a_col5!A:N,10,0)),"")</f>
        <v>√</v>
      </c>
      <c r="O6" s="10" t="str">
        <f>IFERROR(IF(VLOOKUP(E6,e5a40c1c6c9bab46_a_col5!A:N,11,0)=0,"",VLOOKUP(E6,e5a40c1c6c9bab46_a_col5!A:N,11,0)),"")</f>
        <v/>
      </c>
      <c r="P6" s="10" t="str">
        <f>IFERROR(IF(VLOOKUP(E6,e5a40c1c6c9bab46_a_col5!A:N,12,0)=0,"",VLOOKUP(E6,e5a40c1c6c9bab46_a_col5!A:N,12,0)),"")</f>
        <v/>
      </c>
      <c r="Q6" s="10" t="str">
        <f>IFERROR(IF(VLOOKUP(E6,e5a40c1c6c9bab46_a_col5!A:N,13,0)=0,"",VLOOKUP(E6,e5a40c1c6c9bab46_a_col5!A:N,13,0)),"")</f>
        <v>0731-84452440</v>
      </c>
      <c r="R6" s="10" t="str">
        <f>IFERROR(IF(VLOOKUP(E6,e5a40c1c6c9bab46_a_col5!A:N,14,0)=0,"",VLOOKUP(E6,e5a40c1c6c9bab46_a_col5!A:N,14,0)),"")</f>
        <v/>
      </c>
    </row>
    <row r="7" spans="1:18" s="2" customFormat="1" ht="99.95" customHeight="1">
      <c r="A7" s="10">
        <f t="shared" ref="A7:A16" si="0">ROW()-5</f>
        <v>2</v>
      </c>
      <c r="B7" s="10" t="s">
        <v>21</v>
      </c>
      <c r="C7" s="10" t="str">
        <f>IFERROR(IF(VLOOKUP(E7,e5a40c1c6c9bab46_a_col5!A:N,2,0)=0,"",VLOOKUP(E7,e5a40c1c6c9bab46_a_col5!A:N,2,0)),"")</f>
        <v>湖南省农业农村厅</v>
      </c>
      <c r="D7" s="10" t="str">
        <f>IFERROR(IF(VLOOKUP(E7,e5a40c1c6c9bab46_a_col5!A:N,3,0)=0,"",VLOOKUP(E7,e5a40c1c6c9bab46_a_col5!A:N,3,0)),"")</f>
        <v>耕地地力保护补贴双季（内）</v>
      </c>
      <c r="E7" s="13" t="s">
        <v>25</v>
      </c>
      <c r="F7" s="10" t="str">
        <f>IFERROR(IF(VLOOKUP(E7,e5a40c1c6c9bab46_a_col5!A:N,4,0)=0,"",VLOOKUP(E7,e5a40c1c6c9bab46_a_col5!A:N,4,0)),"")</f>
        <v>耕地保双</v>
      </c>
      <c r="G7" s="12" t="str">
        <f>IFERROR(IF(VLOOKUP(E7,e5a40c1c6c9bab46_a_col5!A:N,5,0)=0,"",VLOOKUP(E7,e5a40c1c6c9bab46_a_col5!A:N,5,0)),"")</f>
        <v>《湖南省人民政府办公厅关于印发〈湖南省农业“三项补贴”改革试点方案〉的通知》（湘政办发〔2015〕72号）</v>
      </c>
      <c r="H7" s="10" t="str">
        <f>IFERROR(IF(VLOOKUP(E7,e5a40c1c6c9bab46_a_col5!A:N,6,0)=0,"",VLOOKUP(E7,e5a40c1c6c9bab46_a_col5!A:N,6,0)),"")</f>
        <v>用于耕地地力保护，保持粮食生产稳定。</v>
      </c>
      <c r="I7" s="12" t="s">
        <v>23</v>
      </c>
      <c r="J7" s="10" t="s">
        <v>26</v>
      </c>
      <c r="K7" s="10" t="str">
        <f>IFERROR(IF(VLOOKUP(E7,e5a40c1c6c9bab46_a_col5!A:N,7,0)=0,"",VLOOKUP(E7,e5a40c1c6c9bab46_a_col5!A:N,7,0)),"")</f>
        <v>不定期</v>
      </c>
      <c r="L7" s="10" t="str">
        <f>IFERROR(IF(VLOOKUP(E7,e5a40c1c6c9bab46_a_col5!A:N,8,0)=0,"",VLOOKUP(E7,e5a40c1c6c9bab46_a_col5!A:N,8,0)),"")</f>
        <v>√</v>
      </c>
      <c r="M7" s="10" t="str">
        <f>IFERROR(IF(VLOOKUP(E7,e5a40c1c6c9bab46_a_col5!A:N,9,0)=0,"",VLOOKUP(E7,e5a40c1c6c9bab46_a_col5!A:N,9,0)),"")</f>
        <v/>
      </c>
      <c r="N7" s="10" t="str">
        <f>IFERROR(IF(VLOOKUP(E7,e5a40c1c6c9bab46_a_col5!A:N,10,0)=0,"",VLOOKUP(E7,e5a40c1c6c9bab46_a_col5!A:N,10,0)),"")</f>
        <v>√</v>
      </c>
      <c r="O7" s="10" t="str">
        <f>IFERROR(IF(VLOOKUP(E7,e5a40c1c6c9bab46_a_col5!A:N,11,0)=0,"",VLOOKUP(E7,e5a40c1c6c9bab46_a_col5!A:N,11,0)),"")</f>
        <v/>
      </c>
      <c r="P7" s="10" t="str">
        <f>IFERROR(IF(VLOOKUP(E7,e5a40c1c6c9bab46_a_col5!A:N,12,0)=0,"",VLOOKUP(E7,e5a40c1c6c9bab46_a_col5!A:N,12,0)),"")</f>
        <v/>
      </c>
      <c r="Q7" s="10" t="str">
        <f>IFERROR(IF(VLOOKUP(E7,e5a40c1c6c9bab46_a_col5!A:N,13,0)=0,"",VLOOKUP(E7,e5a40c1c6c9bab46_a_col5!A:N,13,0)),"")</f>
        <v>0731-84452440</v>
      </c>
      <c r="R7" s="10" t="str">
        <f>IFERROR(IF(VLOOKUP(E7,e5a40c1c6c9bab46_a_col5!A:N,14,0)=0,"",VLOOKUP(E7,e5a40c1c6c9bab46_a_col5!A:N,14,0)),"")</f>
        <v/>
      </c>
    </row>
    <row r="8" spans="1:18" s="2" customFormat="1" ht="146.1" customHeight="1">
      <c r="A8" s="10">
        <f t="shared" si="0"/>
        <v>3</v>
      </c>
      <c r="B8" s="10" t="s">
        <v>21</v>
      </c>
      <c r="C8" s="10" t="str">
        <f>IFERROR(IF(VLOOKUP(E8,e5a40c1c6c9bab46_a_col5!A:N,2,0)=0,"",VLOOKUP(E8,e5a40c1c6c9bab46_a_col5!A:N,2,0)),"")</f>
        <v>湖南省农业农村厅</v>
      </c>
      <c r="D8" s="10" t="str">
        <f>IFERROR(IF(VLOOKUP(E8,e5a40c1c6c9bab46_a_col5!A:N,3,0)=0,"",VLOOKUP(E8,e5a40c1c6c9bab46_a_col5!A:N,3,0)),"")</f>
        <v>种粮农民一次性补贴资金</v>
      </c>
      <c r="E8" s="13" t="s">
        <v>27</v>
      </c>
      <c r="F8" s="10" t="str">
        <f>IFERROR(IF(VLOOKUP(E8,e5a40c1c6c9bab46_a_col5!A:N,4,0)=0,"",VLOOKUP(E8,e5a40c1c6c9bab46_a_col5!A:N,4,0)),"")</f>
        <v>种粮成本</v>
      </c>
      <c r="G8" s="12" t="str">
        <f>IFERROR(IF(VLOOKUP(E8,e5a40c1c6c9bab46_a_col5!A:N,5,0)=0,"",VLOOKUP(E8,e5a40c1c6c9bab46_a_col5!A:N,5,0)),"")</f>
        <v>《湖南省财政厅关于下达2022年实际种粮农民一次性补贴资金的通知》（湘财预〔2022〕36号）</v>
      </c>
      <c r="H8" s="10" t="str">
        <f>IFERROR(IF(VLOOKUP(E8,e5a40c1c6c9bab46_a_col5!A:N,6,0)=0,"",VLOOKUP(E8,e5a40c1c6c9bab46_a_col5!A:N,6,0)),"")</f>
        <v>应对农资价格上涨对实际种粮农民增支影响，支持粮食生产，保障农民种粮收益，稳定种粮农民收入。</v>
      </c>
      <c r="I8" s="12" t="s">
        <v>28</v>
      </c>
      <c r="J8" s="10" t="s">
        <v>29</v>
      </c>
      <c r="K8" s="10" t="str">
        <f>IFERROR(IF(VLOOKUP(E8,e5a40c1c6c9bab46_a_col5!A:N,7,0)=0,"",VLOOKUP(E8,e5a40c1c6c9bab46_a_col5!A:N,7,0)),"")</f>
        <v>不定期</v>
      </c>
      <c r="L8" s="10" t="str">
        <f>IFERROR(IF(VLOOKUP(E8,e5a40c1c6c9bab46_a_col5!A:N,8,0)=0,"",VLOOKUP(E8,e5a40c1c6c9bab46_a_col5!A:N,8,0)),"")</f>
        <v>√</v>
      </c>
      <c r="M8" s="10" t="str">
        <f>IFERROR(IF(VLOOKUP(E8,e5a40c1c6c9bab46_a_col5!A:N,9,0)=0,"",VLOOKUP(E8,e5a40c1c6c9bab46_a_col5!A:N,9,0)),"")</f>
        <v/>
      </c>
      <c r="N8" s="10" t="str">
        <f>IFERROR(IF(VLOOKUP(E8,e5a40c1c6c9bab46_a_col5!A:N,10,0)=0,"",VLOOKUP(E8,e5a40c1c6c9bab46_a_col5!A:N,10,0)),"")</f>
        <v>√</v>
      </c>
      <c r="O8" s="10" t="str">
        <f>IFERROR(IF(VLOOKUP(E8,e5a40c1c6c9bab46_a_col5!A:N,11,0)=0,"",VLOOKUP(E8,e5a40c1c6c9bab46_a_col5!A:N,11,0)),"")</f>
        <v/>
      </c>
      <c r="P8" s="10" t="str">
        <f>IFERROR(IF(VLOOKUP(E8,e5a40c1c6c9bab46_a_col5!A:N,12,0)=0,"",VLOOKUP(E8,e5a40c1c6c9bab46_a_col5!A:N,12,0)),"")</f>
        <v/>
      </c>
      <c r="Q8" s="10" t="str">
        <f>IFERROR(IF(VLOOKUP(E8,e5a40c1c6c9bab46_a_col5!A:N,13,0)=0,"",VLOOKUP(E8,e5a40c1c6c9bab46_a_col5!A:N,13,0)),"")</f>
        <v>0731-84452440</v>
      </c>
      <c r="R8" s="10" t="str">
        <f>IFERROR(IF(VLOOKUP(E8,e5a40c1c6c9bab46_a_col5!A:N,14,0)=0,"",VLOOKUP(E8,e5a40c1c6c9bab46_a_col5!A:N,14,0)),"")</f>
        <v/>
      </c>
    </row>
    <row r="9" spans="1:18" s="2" customFormat="1" ht="131.1" customHeight="1">
      <c r="A9" s="10">
        <f t="shared" si="0"/>
        <v>4</v>
      </c>
      <c r="B9" s="10" t="s">
        <v>21</v>
      </c>
      <c r="C9" s="10" t="str">
        <f>IFERROR(IF(VLOOKUP(E9,e5a40c1c6c9bab46_a_col5!A:N,2,0)=0,"",VLOOKUP(E9,e5a40c1c6c9bab46_a_col5!A:N,2,0)),"")</f>
        <v>湖南省农业农村厅</v>
      </c>
      <c r="D9" s="10" t="str">
        <f>IFERROR(IF(VLOOKUP(E9,e5a40c1c6c9bab46_a_col5!A:N,3,0)=0,"",VLOOKUP(E9,e5a40c1c6c9bab46_a_col5!A:N,3,0)),"")</f>
        <v>农机具购置补贴</v>
      </c>
      <c r="E9" s="13" t="s">
        <v>30</v>
      </c>
      <c r="F9" s="10" t="str">
        <f>IFERROR(IF(VLOOKUP(E9,e5a40c1c6c9bab46_a_col5!A:N,4,0)=0,"",VLOOKUP(E9,e5a40c1c6c9bab46_a_col5!A:N,4,0)),"")</f>
        <v>农机购置</v>
      </c>
      <c r="G9" s="12" t="str">
        <f>IFERROR(IF(VLOOKUP(E9,e5a40c1c6c9bab46_a_col5!A:N,5,0)=0,"",VLOOKUP(E9,e5a40c1c6c9bab46_a_col5!A:N,5,0)),"")</f>
        <v xml:space="preserve">1.《农业农村部办公厅 财政部办公厅关于印发〈2021-2023年农机购置补贴实施指导意见〉的通知》（农办计财〔2021〕8号）
2.《湖南省农业农村厅 湖南省财政厅关于印发〈湖南省2021-2023年农业机械购置补贴实施方案〉的通知》（湘农联〔2021〕54号）
</v>
      </c>
      <c r="H9" s="10" t="str">
        <f>IFERROR(IF(VLOOKUP(E9,e5a40c1c6c9bab46_a_col5!A:N,6,0)=0,"",VLOOKUP(E9,e5a40c1c6c9bab46_a_col5!A:N,6,0)),"")</f>
        <v>对购买纳入农机购置补贴机具种类范围的主体进行补贴，提升我省农机化水平。</v>
      </c>
      <c r="I9" s="12" t="s">
        <v>31</v>
      </c>
      <c r="J9" s="10" t="s">
        <v>32</v>
      </c>
      <c r="K9" s="10" t="str">
        <f>IFERROR(IF(VLOOKUP(E9,e5a40c1c6c9bab46_a_col5!A:N,7,0)=0,"",VLOOKUP(E9,e5a40c1c6c9bab46_a_col5!A:N,7,0)),"")</f>
        <v>不定期</v>
      </c>
      <c r="L9" s="10" t="str">
        <f>IFERROR(IF(VLOOKUP(E9,e5a40c1c6c9bab46_a_col5!A:N,8,0)=0,"",VLOOKUP(E9,e5a40c1c6c9bab46_a_col5!A:N,8,0)),"")</f>
        <v>√</v>
      </c>
      <c r="M9" s="10" t="str">
        <f>IFERROR(IF(VLOOKUP(E9,e5a40c1c6c9bab46_a_col5!A:N,9,0)=0,"",VLOOKUP(E9,e5a40c1c6c9bab46_a_col5!A:N,9,0)),"")</f>
        <v/>
      </c>
      <c r="N9" s="10" t="str">
        <f>IFERROR(IF(VLOOKUP(E9,e5a40c1c6c9bab46_a_col5!A:N,10,0)=0,"",VLOOKUP(E9,e5a40c1c6c9bab46_a_col5!A:N,10,0)),"")</f>
        <v>√</v>
      </c>
      <c r="O9" s="10" t="str">
        <f>IFERROR(IF(VLOOKUP(E9,e5a40c1c6c9bab46_a_col5!A:N,11,0)=0,"",VLOOKUP(E9,e5a40c1c6c9bab46_a_col5!A:N,11,0)),"")</f>
        <v/>
      </c>
      <c r="P9" s="10" t="str">
        <f>IFERROR(IF(VLOOKUP(E9,e5a40c1c6c9bab46_a_col5!A:N,12,0)=0,"",VLOOKUP(E9,e5a40c1c6c9bab46_a_col5!A:N,12,0)),"")</f>
        <v/>
      </c>
      <c r="Q9" s="10" t="str">
        <f>IFERROR(IF(VLOOKUP(E9,e5a40c1c6c9bab46_a_col5!A:N,13,0)=0,"",VLOOKUP(E9,e5a40c1c6c9bab46_a_col5!A:N,13,0)),"")</f>
        <v>0731-85521950</v>
      </c>
      <c r="R9" s="10" t="str">
        <f>IFERROR(IF(VLOOKUP(E9,e5a40c1c6c9bab46_a_col5!A:N,14,0)=0,"",VLOOKUP(E9,e5a40c1c6c9bab46_a_col5!A:N,14,0)),"")</f>
        <v/>
      </c>
    </row>
    <row r="10" spans="1:18" s="2" customFormat="1" ht="165.95" customHeight="1">
      <c r="A10" s="10">
        <f t="shared" si="0"/>
        <v>5</v>
      </c>
      <c r="B10" s="10" t="s">
        <v>21</v>
      </c>
      <c r="C10" s="10" t="str">
        <f>IFERROR(IF(VLOOKUP(E10,e5a40c1c6c9bab46_a_col5!A:N,2,0)=0,"",VLOOKUP(E10,e5a40c1c6c9bab46_a_col5!A:N,2,0)),"")</f>
        <v>湖南省林业局</v>
      </c>
      <c r="D10" s="10" t="str">
        <f>IFERROR(IF(VLOOKUP(E10,e5a40c1c6c9bab46_a_col5!A:N,3,0)=0,"",VLOOKUP(E10,e5a40c1c6c9bab46_a_col5!A:N,3,0)),"")</f>
        <v>森林生态效益补偿补助</v>
      </c>
      <c r="E10" s="13" t="s">
        <v>33</v>
      </c>
      <c r="F10" s="10" t="str">
        <f>IFERROR(IF(VLOOKUP(E10,e5a40c1c6c9bab46_a_col5!A:N,4,0)=0,"",VLOOKUP(E10,e5a40c1c6c9bab46_a_col5!A:N,4,0)),"")</f>
        <v>森生效益</v>
      </c>
      <c r="G10" s="12" t="str">
        <f>IFERROR(IF(VLOOKUP(E10,e5a40c1c6c9bab46_a_col5!A:N,5,0)=0,"",VLOOKUP(E10,e5a40c1c6c9bab46_a_col5!A:N,5,0)),"")</f>
        <v>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v>
      </c>
      <c r="H10" s="10" t="str">
        <f>IFERROR(IF(VLOOKUP(E10,e5a40c1c6c9bab46_a_col5!A:N,6,0)=0,"",VLOOKUP(E10,e5a40c1c6c9bab46_a_col5!A:N,6,0)),"")</f>
        <v>用于公益林权利人的经济补偿。</v>
      </c>
      <c r="I10" s="12" t="s">
        <v>34</v>
      </c>
      <c r="J10" s="10" t="s">
        <v>35</v>
      </c>
      <c r="K10" s="10" t="str">
        <f>IFERROR(IF(VLOOKUP(E10,e5a40c1c6c9bab46_a_col5!A:N,7,0)=0,"",VLOOKUP(E10,e5a40c1c6c9bab46_a_col5!A:N,7,0)),"")</f>
        <v>年</v>
      </c>
      <c r="L10" s="10" t="str">
        <f>IFERROR(IF(VLOOKUP(E10,e5a40c1c6c9bab46_a_col5!A:N,8,0)=0,"",VLOOKUP(E10,e5a40c1c6c9bab46_a_col5!A:N,8,0)),"")</f>
        <v/>
      </c>
      <c r="M10" s="10" t="str">
        <f>IFERROR(IF(VLOOKUP(E10,e5a40c1c6c9bab46_a_col5!A:N,9,0)=0,"",VLOOKUP(E10,e5a40c1c6c9bab46_a_col5!A:N,9,0)),"")</f>
        <v>√</v>
      </c>
      <c r="N10" s="10" t="str">
        <f>IFERROR(IF(VLOOKUP(E10,e5a40c1c6c9bab46_a_col5!A:N,10,0)=0,"",VLOOKUP(E10,e5a40c1c6c9bab46_a_col5!A:N,10,0)),"")</f>
        <v>√</v>
      </c>
      <c r="O10" s="10" t="str">
        <f>IFERROR(IF(VLOOKUP(E10,e5a40c1c6c9bab46_a_col5!A:N,11,0)=0,"",VLOOKUP(E10,e5a40c1c6c9bab46_a_col5!A:N,11,0)),"")</f>
        <v/>
      </c>
      <c r="P10" s="10" t="str">
        <f>IFERROR(IF(VLOOKUP(E10,e5a40c1c6c9bab46_a_col5!A:N,12,0)=0,"",VLOOKUP(E10,e5a40c1c6c9bab46_a_col5!A:N,12,0)),"")</f>
        <v/>
      </c>
      <c r="Q10" s="10" t="str">
        <f>IFERROR(IF(VLOOKUP(E10,e5a40c1c6c9bab46_a_col5!A:N,13,0)=0,"",VLOOKUP(E10,e5a40c1c6c9bab46_a_col5!A:N,13,0)),"")</f>
        <v>0731-85550771</v>
      </c>
      <c r="R10" s="10" t="str">
        <f>IFERROR(IF(VLOOKUP(E10,e5a40c1c6c9bab46_a_col5!A:N,14,0)=0,"",VLOOKUP(E10,e5a40c1c6c9bab46_a_col5!A:N,14,0)),"")</f>
        <v/>
      </c>
    </row>
    <row r="11" spans="1:18" s="2" customFormat="1" ht="164.1" customHeight="1">
      <c r="A11" s="10">
        <f t="shared" si="0"/>
        <v>6</v>
      </c>
      <c r="B11" s="10" t="s">
        <v>21</v>
      </c>
      <c r="C11" s="10" t="str">
        <f>IFERROR(IF(VLOOKUP(E11,e5a40c1c6c9bab46_a_col5!A:N,2,0)=0,"",VLOOKUP(E11,e5a40c1c6c9bab46_a_col5!A:N,2,0)),"")</f>
        <v>湖南省乡村振兴局</v>
      </c>
      <c r="D11" s="10" t="str">
        <f>IFERROR(IF(VLOOKUP(E11,e5a40c1c6c9bab46_a_col5!A:N,3,0)=0,"",VLOOKUP(E11,e5a40c1c6c9bab46_a_col5!A:N,3,0)),"")</f>
        <v>雨露计划</v>
      </c>
      <c r="E11" s="13" t="s">
        <v>36</v>
      </c>
      <c r="F11" s="10" t="str">
        <f>IFERROR(IF(VLOOKUP(E11,e5a40c1c6c9bab46_a_col5!A:N,4,0)=0,"",VLOOKUP(E11,e5a40c1c6c9bab46_a_col5!A:N,4,0)),"")</f>
        <v>就学补助</v>
      </c>
      <c r="G11" s="12" t="str">
        <f>IFERROR(IF(VLOOKUP(E11,e5a40c1c6c9bab46_a_col5!A:N,5,0)=0,"",VLOOKUP(E11,e5a40c1c6c9bab46_a_col5!A:N,5,0)),"")</f>
        <v>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v>
      </c>
      <c r="H11" s="10" t="str">
        <f>IFERROR(IF(VLOOKUP(E11,e5a40c1c6c9bab46_a_col5!A:N,6,0)=0,"",VLOOKUP(E11,e5a40c1c6c9bab46_a_col5!A:N,6,0)),"")</f>
        <v>就学补助。</v>
      </c>
      <c r="I11" s="12" t="s">
        <v>37</v>
      </c>
      <c r="J11" s="10" t="s">
        <v>38</v>
      </c>
      <c r="K11" s="10" t="str">
        <f>IFERROR(IF(VLOOKUP(E11,e5a40c1c6c9bab46_a_col5!A:N,7,0)=0,"",VLOOKUP(E11,e5a40c1c6c9bab46_a_col5!A:N,7,0)),"")</f>
        <v>按学期发放</v>
      </c>
      <c r="L11" s="10" t="str">
        <f>IFERROR(IF(VLOOKUP(E11,e5a40c1c6c9bab46_a_col5!A:N,8,0)=0,"",VLOOKUP(E11,e5a40c1c6c9bab46_a_col5!A:N,8,0)),"")</f>
        <v>√</v>
      </c>
      <c r="M11" s="10" t="str">
        <f>IFERROR(IF(VLOOKUP(E11,e5a40c1c6c9bab46_a_col5!A:N,9,0)=0,"",VLOOKUP(E11,e5a40c1c6c9bab46_a_col5!A:N,9,0)),"")</f>
        <v/>
      </c>
      <c r="N11" s="10" t="str">
        <f>IFERROR(IF(VLOOKUP(E11,e5a40c1c6c9bab46_a_col5!A:N,10,0)=0,"",VLOOKUP(E11,e5a40c1c6c9bab46_a_col5!A:N,10,0)),"")</f>
        <v>√</v>
      </c>
      <c r="O11" s="10" t="str">
        <f>IFERROR(IF(VLOOKUP(E11,e5a40c1c6c9bab46_a_col5!A:N,11,0)=0,"",VLOOKUP(E11,e5a40c1c6c9bab46_a_col5!A:N,11,0)),"")</f>
        <v/>
      </c>
      <c r="P11" s="10" t="str">
        <f>IFERROR(IF(VLOOKUP(E11,e5a40c1c6c9bab46_a_col5!A:N,12,0)=0,"",VLOOKUP(E11,e5a40c1c6c9bab46_a_col5!A:N,12,0)),"")</f>
        <v/>
      </c>
      <c r="Q11" s="10" t="str">
        <f>IFERROR(IF(VLOOKUP(E11,e5a40c1c6c9bab46_a_col5!A:N,13,0)=0,"",VLOOKUP(E11,e5a40c1c6c9bab46_a_col5!A:N,13,0)),"")</f>
        <v>0731-82210030</v>
      </c>
      <c r="R11" s="10" t="str">
        <f>IFERROR(IF(VLOOKUP(E11,e5a40c1c6c9bab46_a_col5!A:N,14,0)=0,"",VLOOKUP(E11,e5a40c1c6c9bab46_a_col5!A:N,14,0)),"")</f>
        <v/>
      </c>
    </row>
    <row r="12" spans="1:18" s="2" customFormat="1" ht="165" customHeight="1">
      <c r="A12" s="10">
        <f t="shared" si="0"/>
        <v>7</v>
      </c>
      <c r="B12" s="10" t="s">
        <v>21</v>
      </c>
      <c r="C12" s="10" t="str">
        <f>IFERROR(IF(VLOOKUP(E12,e5a40c1c6c9bab46_a_col5!A:N,2,0)=0,"",VLOOKUP(E12,e5a40c1c6c9bab46_a_col5!A:N,2,0)),"")</f>
        <v>湖南省民政厅</v>
      </c>
      <c r="D12" s="10" t="str">
        <f>IFERROR(IF(VLOOKUP(E12,e5a40c1c6c9bab46_a_col5!A:N,3,0)=0,"",VLOOKUP(E12,e5a40c1c6c9bab46_a_col5!A:N,3,0)),"")</f>
        <v>低保金</v>
      </c>
      <c r="E12" s="13" t="s">
        <v>39</v>
      </c>
      <c r="F12" s="10" t="str">
        <f>IFERROR(IF(VLOOKUP(E12,e5a40c1c6c9bab46_a_col5!A:N,4,0)=0,"",VLOOKUP(E12,e5a40c1c6c9bab46_a_col5!A:N,4,0)),"")</f>
        <v>城市低保</v>
      </c>
      <c r="G12" s="12" t="str">
        <f>IFERROR(IF(VLOOKUP(E12,e5a40c1c6c9bab46_a_col5!A:N,5,0)=0,"",VLOOKUP(E12,e5a40c1c6c9bab46_a_col5!A:N,5,0)),"")</f>
        <v>1.《社会救助暂行办法》（国务院第649号令）
2.《湖南省民政厅关于印发&lt;湖南省最低生活保障审核确认办法&gt;》(湘民发〔2021〕34号）
3.《湖南省人民政府关于贯彻落实〈社会救助暂行办法〉的实施意见》（湘政发〔2015〕31号）</v>
      </c>
      <c r="H12" s="10" t="str">
        <f>IFERROR(IF(VLOOKUP(E12,e5a40c1c6c9bab46_a_col5!A:N,6,0)=0,"",VLOOKUP(E12,e5a40c1c6c9bab46_a_col5!A:N,6,0)),"")</f>
        <v>国家对共同生活的家庭成员人均收入低于当地最低生活保障标准，且符合当地最低生活保障家庭财产状况规定的家庭，给予最低生活保障。</v>
      </c>
      <c r="I12" s="12" t="s">
        <v>40</v>
      </c>
      <c r="J12" s="10" t="s">
        <v>41</v>
      </c>
      <c r="K12" s="10" t="str">
        <f>IFERROR(IF(VLOOKUP(E12,e5a40c1c6c9bab46_a_col5!A:N,7,0)=0,"",VLOOKUP(E12,e5a40c1c6c9bab46_a_col5!A:N,7,0)),"")</f>
        <v>按月</v>
      </c>
      <c r="L12" s="10" t="str">
        <f>IFERROR(IF(VLOOKUP(E12,e5a40c1c6c9bab46_a_col5!A:N,8,0)=0,"",VLOOKUP(E12,e5a40c1c6c9bab46_a_col5!A:N,8,0)),"")</f>
        <v>√</v>
      </c>
      <c r="M12" s="10" t="str">
        <f>IFERROR(IF(VLOOKUP(E12,e5a40c1c6c9bab46_a_col5!A:N,9,0)=0,"",VLOOKUP(E12,e5a40c1c6c9bab46_a_col5!A:N,9,0)),"")</f>
        <v/>
      </c>
      <c r="N12" s="10" t="str">
        <f>IFERROR(IF(VLOOKUP(E12,e5a40c1c6c9bab46_a_col5!A:N,10,0)=0,"",VLOOKUP(E12,e5a40c1c6c9bab46_a_col5!A:N,10,0)),"")</f>
        <v>√</v>
      </c>
      <c r="O12" s="10" t="str">
        <f>IFERROR(IF(VLOOKUP(E12,e5a40c1c6c9bab46_a_col5!A:N,11,0)=0,"",VLOOKUP(E12,e5a40c1c6c9bab46_a_col5!A:N,11,0)),"")</f>
        <v/>
      </c>
      <c r="P12" s="10" t="str">
        <f>IFERROR(IF(VLOOKUP(E12,e5a40c1c6c9bab46_a_col5!A:N,12,0)=0,"",VLOOKUP(E12,e5a40c1c6c9bab46_a_col5!A:N,12,0)),"")</f>
        <v/>
      </c>
      <c r="Q12" s="10" t="str">
        <f>IFERROR(IF(VLOOKUP(E12,e5a40c1c6c9bab46_a_col5!A:N,13,0)=0,"",VLOOKUP(E12,e5a40c1c6c9bab46_a_col5!A:N,13,0)),"")</f>
        <v>0731-84502327</v>
      </c>
      <c r="R12" s="10" t="str">
        <f>IFERROR(IF(VLOOKUP(E12,e5a40c1c6c9bab46_a_col5!A:N,14,0)=0,"",VLOOKUP(E12,e5a40c1c6c9bab46_a_col5!A:N,14,0)),"")</f>
        <v>2021年民政部下发通知明确对象身份证号码、详细住址、银行卡号等涉及隐私的信息不可进行公示；未成年人信息不可公示。</v>
      </c>
    </row>
    <row r="13" spans="1:18" s="2" customFormat="1" ht="161.1" customHeight="1">
      <c r="A13" s="10">
        <f t="shared" si="0"/>
        <v>8</v>
      </c>
      <c r="B13" s="10" t="s">
        <v>21</v>
      </c>
      <c r="C13" s="10" t="str">
        <f>IFERROR(IF(VLOOKUP(E13,e5a40c1c6c9bab46_a_col5!A:N,2,0)=0,"",VLOOKUP(E13,e5a40c1c6c9bab46_a_col5!A:N,2,0)),"")</f>
        <v>湖南省民政厅</v>
      </c>
      <c r="D13" s="10" t="str">
        <f>IFERROR(IF(VLOOKUP(E13,e5a40c1c6c9bab46_a_col5!A:N,3,0)=0,"",VLOOKUP(E13,e5a40c1c6c9bab46_a_col5!A:N,3,0)),"")</f>
        <v>低保金</v>
      </c>
      <c r="E13" s="13" t="s">
        <v>42</v>
      </c>
      <c r="F13" s="10" t="str">
        <f>IFERROR(IF(VLOOKUP(E13,e5a40c1c6c9bab46_a_col5!A:N,4,0)=0,"",VLOOKUP(E13,e5a40c1c6c9bab46_a_col5!A:N,4,0)),"")</f>
        <v>农村低保</v>
      </c>
      <c r="G13" s="12" t="str">
        <f>IFERROR(IF(VLOOKUP(E13,e5a40c1c6c9bab46_a_col5!A:N,5,0)=0,"",VLOOKUP(E13,e5a40c1c6c9bab46_a_col5!A:N,5,0)),"")</f>
        <v>1.《社会救助暂行办法》（国务院第649号令）
2.《湖南省民政厅关于印发&lt;湖南省最低生活保障审核确认办法&gt;》(湘民发〔2021〕34号）
3.《湖南省人民政府关于贯彻落实〈社会救助暂行办法〉的实施意见》（湘政发〔2015〕31号）</v>
      </c>
      <c r="H13" s="10" t="str">
        <f>IFERROR(IF(VLOOKUP(E13,e5a40c1c6c9bab46_a_col5!A:N,6,0)=0,"",VLOOKUP(E13,e5a40c1c6c9bab46_a_col5!A:N,6,0)),"")</f>
        <v>国家对共同生活的家庭成员人均收入低于当地最低生活保障标准，且符合当地最低生活保障家庭财产状况规定的家庭，给予最低生活保障。</v>
      </c>
      <c r="I13" s="12" t="s">
        <v>43</v>
      </c>
      <c r="J13" s="10" t="s">
        <v>41</v>
      </c>
      <c r="K13" s="10" t="str">
        <f>IFERROR(IF(VLOOKUP(E13,e5a40c1c6c9bab46_a_col5!A:N,7,0)=0,"",VLOOKUP(E13,e5a40c1c6c9bab46_a_col5!A:N,7,0)),"")</f>
        <v>按月</v>
      </c>
      <c r="L13" s="10" t="str">
        <f>IFERROR(IF(VLOOKUP(E13,e5a40c1c6c9bab46_a_col5!A:N,8,0)=0,"",VLOOKUP(E13,e5a40c1c6c9bab46_a_col5!A:N,8,0)),"")</f>
        <v>√</v>
      </c>
      <c r="M13" s="10" t="str">
        <f>IFERROR(IF(VLOOKUP(E13,e5a40c1c6c9bab46_a_col5!A:N,9,0)=0,"",VLOOKUP(E13,e5a40c1c6c9bab46_a_col5!A:N,9,0)),"")</f>
        <v/>
      </c>
      <c r="N13" s="10" t="str">
        <f>IFERROR(IF(VLOOKUP(E13,e5a40c1c6c9bab46_a_col5!A:N,10,0)=0,"",VLOOKUP(E13,e5a40c1c6c9bab46_a_col5!A:N,10,0)),"")</f>
        <v>√</v>
      </c>
      <c r="O13" s="10" t="str">
        <f>IFERROR(IF(VLOOKUP(E13,e5a40c1c6c9bab46_a_col5!A:N,11,0)=0,"",VLOOKUP(E13,e5a40c1c6c9bab46_a_col5!A:N,11,0)),"")</f>
        <v/>
      </c>
      <c r="P13" s="10" t="str">
        <f>IFERROR(IF(VLOOKUP(E13,e5a40c1c6c9bab46_a_col5!A:N,12,0)=0,"",VLOOKUP(E13,e5a40c1c6c9bab46_a_col5!A:N,12,0)),"")</f>
        <v/>
      </c>
      <c r="Q13" s="10" t="str">
        <f>IFERROR(IF(VLOOKUP(E13,e5a40c1c6c9bab46_a_col5!A:N,13,0)=0,"",VLOOKUP(E13,e5a40c1c6c9bab46_a_col5!A:N,13,0)),"")</f>
        <v>0731-84502327</v>
      </c>
      <c r="R13" s="10" t="str">
        <f>IFERROR(IF(VLOOKUP(E13,e5a40c1c6c9bab46_a_col5!A:N,14,0)=0,"",VLOOKUP(E13,e5a40c1c6c9bab46_a_col5!A:N,14,0)),"")</f>
        <v>2021年民政部下发通知明确对象身份证号码、详细住址、银行卡号等涉及隐私的信息不可进行公示；未成年人信息不可公示。</v>
      </c>
    </row>
    <row r="14" spans="1:18" s="2" customFormat="1" ht="138.94999999999999" customHeight="1">
      <c r="A14" s="10">
        <f t="shared" si="0"/>
        <v>9</v>
      </c>
      <c r="B14" s="10" t="s">
        <v>21</v>
      </c>
      <c r="C14" s="10" t="str">
        <f>IFERROR(IF(VLOOKUP(E14,e5a40c1c6c9bab46_a_col5!A:N,2,0)=0,"",VLOOKUP(E14,e5a40c1c6c9bab46_a_col5!A:N,2,0)),"")</f>
        <v>湖南省民政厅</v>
      </c>
      <c r="D14" s="10" t="str">
        <f>IFERROR(IF(VLOOKUP(E14,e5a40c1c6c9bab46_a_col5!A:N,3,0)=0,"",VLOOKUP(E14,e5a40c1c6c9bab46_a_col5!A:N,3,0)),"")</f>
        <v>价格临时补贴</v>
      </c>
      <c r="E14" s="13" t="s">
        <v>44</v>
      </c>
      <c r="F14" s="10" t="str">
        <f>IFERROR(IF(VLOOKUP(E14,e5a40c1c6c9bab46_a_col5!A:N,4,0)=0,"",VLOOKUP(E14,e5a40c1c6c9bab46_a_col5!A:N,4,0)),"")</f>
        <v>农低临补</v>
      </c>
      <c r="G14" s="12" t="str">
        <f>IFERROR(IF(VLOOKUP(E14,e5a40c1c6c9bab46_a_col5!A:N,5,0)=0,"",VLOOKUP(E14,e5a40c1c6c9bab46_a_col5!A:N,5,0)),"")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14" s="10" t="str">
        <f>IFERROR(IF(VLOOKUP(E14,e5a40c1c6c9bab46_a_col5!A:N,6,0)=0,"",VLOOKUP(E14,e5a40c1c6c9bab46_a_col5!A:N,6,0)),"")</f>
        <v>应对物价上涨对困难群众基本生活的影响。</v>
      </c>
      <c r="I14" s="12" t="s">
        <v>43</v>
      </c>
      <c r="J14" s="10" t="s">
        <v>45</v>
      </c>
      <c r="K14" s="10" t="str">
        <f>IFERROR(IF(VLOOKUP(E14,e5a40c1c6c9bab46_a_col5!A:N,7,0)=0,"",VLOOKUP(E14,e5a40c1c6c9bab46_a_col5!A:N,7,0)),"")</f>
        <v>不定期</v>
      </c>
      <c r="L14" s="10" t="str">
        <f>IFERROR(IF(VLOOKUP(E14,e5a40c1c6c9bab46_a_col5!A:N,8,0)=0,"",VLOOKUP(E14,e5a40c1c6c9bab46_a_col5!A:N,8,0)),"")</f>
        <v>√</v>
      </c>
      <c r="M14" s="10" t="str">
        <f>IFERROR(IF(VLOOKUP(E14,e5a40c1c6c9bab46_a_col5!A:N,9,0)=0,"",VLOOKUP(E14,e5a40c1c6c9bab46_a_col5!A:N,9,0)),"")</f>
        <v/>
      </c>
      <c r="N14" s="10" t="str">
        <f>IFERROR(IF(VLOOKUP(E14,e5a40c1c6c9bab46_a_col5!A:N,10,0)=0,"",VLOOKUP(E14,e5a40c1c6c9bab46_a_col5!A:N,10,0)),"")</f>
        <v>√</v>
      </c>
      <c r="O14" s="10" t="str">
        <f>IFERROR(IF(VLOOKUP(E14,e5a40c1c6c9bab46_a_col5!A:N,11,0)=0,"",VLOOKUP(E14,e5a40c1c6c9bab46_a_col5!A:N,11,0)),"")</f>
        <v/>
      </c>
      <c r="P14" s="10" t="str">
        <f>IFERROR(IF(VLOOKUP(E14,e5a40c1c6c9bab46_a_col5!A:N,12,0)=0,"",VLOOKUP(E14,e5a40c1c6c9bab46_a_col5!A:N,12,0)),"")</f>
        <v/>
      </c>
      <c r="Q14" s="10" t="str">
        <f>IFERROR(IF(VLOOKUP(E14,e5a40c1c6c9bab46_a_col5!A:N,13,0)=0,"",VLOOKUP(E14,e5a40c1c6c9bab46_a_col5!A:N,13,0)),"")</f>
        <v>0731-84502327</v>
      </c>
      <c r="R14" s="10" t="str">
        <f>IFERROR(IF(VLOOKUP(E14,e5a40c1c6c9bab46_a_col5!A:N,14,0)=0,"",VLOOKUP(E14,e5a40c1c6c9bab46_a_col5!A:N,14,0)),"")</f>
        <v>2021年民政部下发通知明确对象身份证号码、详细住址、银行卡号等涉及隐私的信息不可进行公示；未成年人信息不可公示。</v>
      </c>
    </row>
    <row r="15" spans="1:18" s="2" customFormat="1" ht="138" customHeight="1">
      <c r="A15" s="10">
        <f t="shared" si="0"/>
        <v>10</v>
      </c>
      <c r="B15" s="10" t="s">
        <v>21</v>
      </c>
      <c r="C15" s="10" t="str">
        <f>IFERROR(IF(VLOOKUP(E15,e5a40c1c6c9bab46_a_col5!A:N,2,0)=0,"",VLOOKUP(E15,e5a40c1c6c9bab46_a_col5!A:N,2,0)),"")</f>
        <v>湖南省民政厅</v>
      </c>
      <c r="D15" s="10" t="str">
        <f>IFERROR(IF(VLOOKUP(E15,e5a40c1c6c9bab46_a_col5!A:N,3,0)=0,"",VLOOKUP(E15,e5a40c1c6c9bab46_a_col5!A:N,3,0)),"")</f>
        <v>低保调标补发资金</v>
      </c>
      <c r="E15" s="13" t="s">
        <v>46</v>
      </c>
      <c r="F15" s="10" t="str">
        <f>IFERROR(IF(VLOOKUP(E15,e5a40c1c6c9bab46_a_col5!A:N,4,0)=0,"",VLOOKUP(E15,e5a40c1c6c9bab46_a_col5!A:N,4,0)),"")</f>
        <v>城低提标</v>
      </c>
      <c r="G15" s="12" t="str">
        <f>IFERROR(IF(VLOOKUP(E15,e5a40c1c6c9bab46_a_col5!A:N,5,0)=0,"",VLOOKUP(E15,e5a40c1c6c9bab46_a_col5!A:N,5,0)),"")</f>
        <v>1.《社会救助暂行办法》（国务院第649号令）
2.《湖南省人民政府关于进一步加强和改进最低生活保障工作的实施意见》（湘政发〔2013〕35号）
3.《湖南省人民政府关于贯彻落实〈社会救助暂行办法〉的实施意见》（湘政发〔2015〕31号）</v>
      </c>
      <c r="H15" s="10" t="str">
        <f>IFERROR(IF(VLOOKUP(E15,e5a40c1c6c9bab46_a_col5!A:N,6,0)=0,"",VLOOKUP(E15,e5a40c1c6c9bab46_a_col5!A:N,6,0)),"")</f>
        <v>根据标准调整情况，为低保对象补发保障金。</v>
      </c>
      <c r="I15" s="12" t="s">
        <v>40</v>
      </c>
      <c r="J15" s="10" t="s">
        <v>47</v>
      </c>
      <c r="K15" s="10" t="str">
        <f>IFERROR(IF(VLOOKUP(E15,e5a40c1c6c9bab46_a_col5!A:N,7,0)=0,"",VLOOKUP(E15,e5a40c1c6c9bab46_a_col5!A:N,7,0)),"")</f>
        <v>不定期</v>
      </c>
      <c r="L15" s="10" t="str">
        <f>IFERROR(IF(VLOOKUP(E15,e5a40c1c6c9bab46_a_col5!A:N,8,0)=0,"",VLOOKUP(E15,e5a40c1c6c9bab46_a_col5!A:N,8,0)),"")</f>
        <v>√</v>
      </c>
      <c r="M15" s="10" t="str">
        <f>IFERROR(IF(VLOOKUP(E15,e5a40c1c6c9bab46_a_col5!A:N,9,0)=0,"",VLOOKUP(E15,e5a40c1c6c9bab46_a_col5!A:N,9,0)),"")</f>
        <v/>
      </c>
      <c r="N15" s="10" t="str">
        <f>IFERROR(IF(VLOOKUP(E15,e5a40c1c6c9bab46_a_col5!A:N,10,0)=0,"",VLOOKUP(E15,e5a40c1c6c9bab46_a_col5!A:N,10,0)),"")</f>
        <v>√</v>
      </c>
      <c r="O15" s="10" t="str">
        <f>IFERROR(IF(VLOOKUP(E15,e5a40c1c6c9bab46_a_col5!A:N,11,0)=0,"",VLOOKUP(E15,e5a40c1c6c9bab46_a_col5!A:N,11,0)),"")</f>
        <v/>
      </c>
      <c r="P15" s="10" t="str">
        <f>IFERROR(IF(VLOOKUP(E15,e5a40c1c6c9bab46_a_col5!A:N,12,0)=0,"",VLOOKUP(E15,e5a40c1c6c9bab46_a_col5!A:N,12,0)),"")</f>
        <v/>
      </c>
      <c r="Q15" s="10" t="str">
        <f>IFERROR(IF(VLOOKUP(E15,e5a40c1c6c9bab46_a_col5!A:N,13,0)=0,"",VLOOKUP(E15,e5a40c1c6c9bab46_a_col5!A:N,13,0)),"")</f>
        <v>0731-84502327</v>
      </c>
      <c r="R15" s="10" t="str">
        <f>IFERROR(IF(VLOOKUP(E15,e5a40c1c6c9bab46_a_col5!A:N,14,0)=0,"",VLOOKUP(E15,e5a40c1c6c9bab46_a_col5!A:N,14,0)),"")</f>
        <v>2021年民政部下发通知明确对象身份证号码、详细住址、银行卡号等涉及隐私的信息不可进行公示；未成年人信息不可公示。</v>
      </c>
    </row>
    <row r="16" spans="1:18" s="2" customFormat="1" ht="141" customHeight="1">
      <c r="A16" s="10">
        <f t="shared" si="0"/>
        <v>11</v>
      </c>
      <c r="B16" s="10" t="s">
        <v>21</v>
      </c>
      <c r="C16" s="10" t="str">
        <f>IFERROR(IF(VLOOKUP(E16,e5a40c1c6c9bab46_a_col5!A:N,2,0)=0,"",VLOOKUP(E16,e5a40c1c6c9bab46_a_col5!A:N,2,0)),"")</f>
        <v>湖南省民政厅</v>
      </c>
      <c r="D16" s="10" t="str">
        <f>IFERROR(IF(VLOOKUP(E16,e5a40c1c6c9bab46_a_col5!A:N,3,0)=0,"",VLOOKUP(E16,e5a40c1c6c9bab46_a_col5!A:N,3,0)),"")</f>
        <v>低保调标补发资金</v>
      </c>
      <c r="E16" s="13" t="s">
        <v>48</v>
      </c>
      <c r="F16" s="10" t="str">
        <f>IFERROR(IF(VLOOKUP(E16,e5a40c1c6c9bab46_a_col5!A:N,4,0)=0,"",VLOOKUP(E16,e5a40c1c6c9bab46_a_col5!A:N,4,0)),"")</f>
        <v>农低提标</v>
      </c>
      <c r="G16" s="12" t="str">
        <f>IFERROR(IF(VLOOKUP(E16,e5a40c1c6c9bab46_a_col5!A:N,5,0)=0,"",VLOOKUP(E16,e5a40c1c6c9bab46_a_col5!A:N,5,0)),"")</f>
        <v>1.《社会救助暂行办法》（国务院第649号令）
2.《湖南省人民政府关于进一步加强和改进最低生活保障工作的实施意见》（湘政发〔2013〕35号）
3.《湖南省人民政府关于贯彻落实〈社会救助暂行办法〉的实施意见》（湘政发〔2015〕31号）</v>
      </c>
      <c r="H16" s="10" t="str">
        <f>IFERROR(IF(VLOOKUP(E16,e5a40c1c6c9bab46_a_col5!A:N,6,0)=0,"",VLOOKUP(E16,e5a40c1c6c9bab46_a_col5!A:N,6,0)),"")</f>
        <v>根据标准调整情况，为低保对象补发保障金。</v>
      </c>
      <c r="I16" s="12" t="s">
        <v>43</v>
      </c>
      <c r="J16" s="10" t="s">
        <v>47</v>
      </c>
      <c r="K16" s="10" t="str">
        <f>IFERROR(IF(VLOOKUP(E16,e5a40c1c6c9bab46_a_col5!A:N,7,0)=0,"",VLOOKUP(E16,e5a40c1c6c9bab46_a_col5!A:N,7,0)),"")</f>
        <v>不定期</v>
      </c>
      <c r="L16" s="10" t="str">
        <f>IFERROR(IF(VLOOKUP(E16,e5a40c1c6c9bab46_a_col5!A:N,8,0)=0,"",VLOOKUP(E16,e5a40c1c6c9bab46_a_col5!A:N,8,0)),"")</f>
        <v>√</v>
      </c>
      <c r="M16" s="10" t="str">
        <f>IFERROR(IF(VLOOKUP(E16,e5a40c1c6c9bab46_a_col5!A:N,9,0)=0,"",VLOOKUP(E16,e5a40c1c6c9bab46_a_col5!A:N,9,0)),"")</f>
        <v/>
      </c>
      <c r="N16" s="10" t="str">
        <f>IFERROR(IF(VLOOKUP(E16,e5a40c1c6c9bab46_a_col5!A:N,10,0)=0,"",VLOOKUP(E16,e5a40c1c6c9bab46_a_col5!A:N,10,0)),"")</f>
        <v>√</v>
      </c>
      <c r="O16" s="10" t="str">
        <f>IFERROR(IF(VLOOKUP(E16,e5a40c1c6c9bab46_a_col5!A:N,11,0)=0,"",VLOOKUP(E16,e5a40c1c6c9bab46_a_col5!A:N,11,0)),"")</f>
        <v/>
      </c>
      <c r="P16" s="10" t="str">
        <f>IFERROR(IF(VLOOKUP(E16,e5a40c1c6c9bab46_a_col5!A:N,12,0)=0,"",VLOOKUP(E16,e5a40c1c6c9bab46_a_col5!A:N,12,0)),"")</f>
        <v/>
      </c>
      <c r="Q16" s="10" t="str">
        <f>IFERROR(IF(VLOOKUP(E16,e5a40c1c6c9bab46_a_col5!A:N,13,0)=0,"",VLOOKUP(E16,e5a40c1c6c9bab46_a_col5!A:N,13,0)),"")</f>
        <v>0731-84502327</v>
      </c>
      <c r="R16" s="10" t="str">
        <f>IFERROR(IF(VLOOKUP(E16,e5a40c1c6c9bab46_a_col5!A:N,14,0)=0,"",VLOOKUP(E16,e5a40c1c6c9bab46_a_col5!A:N,14,0)),"")</f>
        <v>2021年民政部下发通知明确对象身份证号码、详细住址、银行卡号等涉及隐私的信息不可进行公示；未成年人信息不可公示。</v>
      </c>
    </row>
    <row r="17" spans="1:18" s="2" customFormat="1" ht="146.1" customHeight="1">
      <c r="A17" s="10">
        <f t="shared" ref="A17:A26" si="1">ROW()-5</f>
        <v>12</v>
      </c>
      <c r="B17" s="10" t="s">
        <v>21</v>
      </c>
      <c r="C17" s="10" t="str">
        <f>IFERROR(IF(VLOOKUP(E17,e5a40c1c6c9bab46_a_col5!A:N,2,0)=0,"",VLOOKUP(E17,e5a40c1c6c9bab46_a_col5!A:N,2,0)),"")</f>
        <v>湖南省民政厅</v>
      </c>
      <c r="D17" s="10" t="str">
        <f>IFERROR(IF(VLOOKUP(E17,e5a40c1c6c9bab46_a_col5!A:N,3,0)=0,"",VLOOKUP(E17,e5a40c1c6c9bab46_a_col5!A:N,3,0)),"")</f>
        <v>价格临时补贴</v>
      </c>
      <c r="E17" s="13" t="s">
        <v>49</v>
      </c>
      <c r="F17" s="10" t="str">
        <f>IFERROR(IF(VLOOKUP(E17,e5a40c1c6c9bab46_a_col5!A:N,4,0)=0,"",VLOOKUP(E17,e5a40c1c6c9bab46_a_col5!A:N,4,0)),"")</f>
        <v>城困临补</v>
      </c>
      <c r="G17" s="12" t="str">
        <f>IFERROR(IF(VLOOKUP(E17,e5a40c1c6c9bab46_a_col5!A:N,5,0)=0,"",VLOOKUP(E17,e5a40c1c6c9bab46_a_col5!A:N,5,0)),"")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17" s="10" t="str">
        <f>IFERROR(IF(VLOOKUP(E17,e5a40c1c6c9bab46_a_col5!A:N,6,0)=0,"",VLOOKUP(E17,e5a40c1c6c9bab46_a_col5!A:N,6,0)),"")</f>
        <v>应对物价上涨对困难群众基本生活的影响。</v>
      </c>
      <c r="I17" s="12" t="s">
        <v>50</v>
      </c>
      <c r="J17" s="10" t="s">
        <v>45</v>
      </c>
      <c r="K17" s="10" t="str">
        <f>IFERROR(IF(VLOOKUP(E17,e5a40c1c6c9bab46_a_col5!A:N,7,0)=0,"",VLOOKUP(E17,e5a40c1c6c9bab46_a_col5!A:N,7,0)),"")</f>
        <v>不定期</v>
      </c>
      <c r="L17" s="10" t="str">
        <f>IFERROR(IF(VLOOKUP(E17,e5a40c1c6c9bab46_a_col5!A:N,8,0)=0,"",VLOOKUP(E17,e5a40c1c6c9bab46_a_col5!A:N,8,0)),"")</f>
        <v>√</v>
      </c>
      <c r="M17" s="10" t="str">
        <f>IFERROR(IF(VLOOKUP(E17,e5a40c1c6c9bab46_a_col5!A:N,9,0)=0,"",VLOOKUP(E17,e5a40c1c6c9bab46_a_col5!A:N,9,0)),"")</f>
        <v/>
      </c>
      <c r="N17" s="10" t="str">
        <f>IFERROR(IF(VLOOKUP(E17,e5a40c1c6c9bab46_a_col5!A:N,10,0)=0,"",VLOOKUP(E17,e5a40c1c6c9bab46_a_col5!A:N,10,0)),"")</f>
        <v>√</v>
      </c>
      <c r="O17" s="10" t="str">
        <f>IFERROR(IF(VLOOKUP(E17,e5a40c1c6c9bab46_a_col5!A:N,11,0)=0,"",VLOOKUP(E17,e5a40c1c6c9bab46_a_col5!A:N,11,0)),"")</f>
        <v/>
      </c>
      <c r="P17" s="10" t="str">
        <f>IFERROR(IF(VLOOKUP(E17,e5a40c1c6c9bab46_a_col5!A:N,12,0)=0,"",VLOOKUP(E17,e5a40c1c6c9bab46_a_col5!A:N,12,0)),"")</f>
        <v/>
      </c>
      <c r="Q17" s="10" t="str">
        <f>IFERROR(IF(VLOOKUP(E17,e5a40c1c6c9bab46_a_col5!A:N,13,0)=0,"",VLOOKUP(E17,e5a40c1c6c9bab46_a_col5!A:N,13,0)),"")</f>
        <v>0731-84502327</v>
      </c>
      <c r="R17" s="10" t="str">
        <f>IFERROR(IF(VLOOKUP(E17,e5a40c1c6c9bab46_a_col5!A:N,14,0)=0,"",VLOOKUP(E17,e5a40c1c6c9bab46_a_col5!A:N,14,0)),"")</f>
        <v>2021年民政部下发通知明确对象身份证号码、详细住址、银行卡号等涉及隐私的信息不可进行公示；未成年人信息不可公示。</v>
      </c>
    </row>
    <row r="18" spans="1:18" s="2" customFormat="1" ht="135" customHeight="1">
      <c r="A18" s="10">
        <f t="shared" si="1"/>
        <v>13</v>
      </c>
      <c r="B18" s="10" t="s">
        <v>21</v>
      </c>
      <c r="C18" s="10" t="str">
        <f>IFERROR(IF(VLOOKUP(E18,e5a40c1c6c9bab46_a_col5!A:N,2,0)=0,"",VLOOKUP(E18,e5a40c1c6c9bab46_a_col5!A:N,2,0)),"")</f>
        <v>湖南省民政厅</v>
      </c>
      <c r="D18" s="10" t="str">
        <f>IFERROR(IF(VLOOKUP(E18,e5a40c1c6c9bab46_a_col5!A:N,3,0)=0,"",VLOOKUP(E18,e5a40c1c6c9bab46_a_col5!A:N,3,0)),"")</f>
        <v>价格临时补贴</v>
      </c>
      <c r="E18" s="13" t="s">
        <v>51</v>
      </c>
      <c r="F18" s="10" t="str">
        <f>IFERROR(IF(VLOOKUP(E18,e5a40c1c6c9bab46_a_col5!A:N,4,0)=0,"",VLOOKUP(E18,e5a40c1c6c9bab46_a_col5!A:N,4,0)),"")</f>
        <v>农困临补</v>
      </c>
      <c r="G18" s="12" t="str">
        <f>IFERROR(IF(VLOOKUP(E18,e5a40c1c6c9bab46_a_col5!A:N,5,0)=0,"",VLOOKUP(E18,e5a40c1c6c9bab46_a_col5!A:N,5,0)),"")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18" s="10" t="str">
        <f>IFERROR(IF(VLOOKUP(E18,e5a40c1c6c9bab46_a_col5!A:N,6,0)=0,"",VLOOKUP(E18,e5a40c1c6c9bab46_a_col5!A:N,6,0)),"")</f>
        <v>应对物价上涨对困难群众基本生活的影响。</v>
      </c>
      <c r="I18" s="12" t="s">
        <v>52</v>
      </c>
      <c r="J18" s="10" t="s">
        <v>45</v>
      </c>
      <c r="K18" s="10" t="str">
        <f>IFERROR(IF(VLOOKUP(E18,e5a40c1c6c9bab46_a_col5!A:N,7,0)=0,"",VLOOKUP(E18,e5a40c1c6c9bab46_a_col5!A:N,7,0)),"")</f>
        <v>不定期</v>
      </c>
      <c r="L18" s="10" t="str">
        <f>IFERROR(IF(VLOOKUP(E18,e5a40c1c6c9bab46_a_col5!A:N,8,0)=0,"",VLOOKUP(E18,e5a40c1c6c9bab46_a_col5!A:N,8,0)),"")</f>
        <v>√</v>
      </c>
      <c r="M18" s="10" t="str">
        <f>IFERROR(IF(VLOOKUP(E18,e5a40c1c6c9bab46_a_col5!A:N,9,0)=0,"",VLOOKUP(E18,e5a40c1c6c9bab46_a_col5!A:N,9,0)),"")</f>
        <v/>
      </c>
      <c r="N18" s="10" t="str">
        <f>IFERROR(IF(VLOOKUP(E18,e5a40c1c6c9bab46_a_col5!A:N,10,0)=0,"",VLOOKUP(E18,e5a40c1c6c9bab46_a_col5!A:N,10,0)),"")</f>
        <v>√</v>
      </c>
      <c r="O18" s="10" t="str">
        <f>IFERROR(IF(VLOOKUP(E18,e5a40c1c6c9bab46_a_col5!A:N,11,0)=0,"",VLOOKUP(E18,e5a40c1c6c9bab46_a_col5!A:N,11,0)),"")</f>
        <v/>
      </c>
      <c r="P18" s="10" t="str">
        <f>IFERROR(IF(VLOOKUP(E18,e5a40c1c6c9bab46_a_col5!A:N,12,0)=0,"",VLOOKUP(E18,e5a40c1c6c9bab46_a_col5!A:N,12,0)),"")</f>
        <v/>
      </c>
      <c r="Q18" s="10" t="str">
        <f>IFERROR(IF(VLOOKUP(E18,e5a40c1c6c9bab46_a_col5!A:N,13,0)=0,"",VLOOKUP(E18,e5a40c1c6c9bab46_a_col5!A:N,13,0)),"")</f>
        <v>0731-84502327</v>
      </c>
      <c r="R18" s="10" t="str">
        <f>IFERROR(IF(VLOOKUP(E18,e5a40c1c6c9bab46_a_col5!A:N,14,0)=0,"",VLOOKUP(E18,e5a40c1c6c9bab46_a_col5!A:N,14,0)),"")</f>
        <v>2021年民政部下发通知明确对象身份证号码、详细住址、银行卡号等涉及隐私的信息不可进行公示；未成年人信息不可公示。</v>
      </c>
    </row>
    <row r="19" spans="1:18" s="2" customFormat="1" ht="122.1" customHeight="1">
      <c r="A19" s="10">
        <f t="shared" si="1"/>
        <v>14</v>
      </c>
      <c r="B19" s="10" t="s">
        <v>21</v>
      </c>
      <c r="C19" s="10" t="str">
        <f>IFERROR(IF(VLOOKUP(E19,e5a40c1c6c9bab46_a_col5!A:N,2,0)=0,"",VLOOKUP(E19,e5a40c1c6c9bab46_a_col5!A:N,2,0)),"")</f>
        <v>湖南省民政厅</v>
      </c>
      <c r="D19" s="10" t="str">
        <f>IFERROR(IF(VLOOKUP(E19,e5a40c1c6c9bab46_a_col5!A:N,3,0)=0,"",VLOOKUP(E19,e5a40c1c6c9bab46_a_col5!A:N,3,0)),"")</f>
        <v>特困人员基本生活费</v>
      </c>
      <c r="E19" s="13" t="s">
        <v>53</v>
      </c>
      <c r="F19" s="10" t="str">
        <f>IFERROR(IF(VLOOKUP(E19,e5a40c1c6c9bab46_a_col5!A:N,4,0)=0,"",VLOOKUP(E19,e5a40c1c6c9bab46_a_col5!A:N,4,0)),"")</f>
        <v>城特生活</v>
      </c>
      <c r="G19" s="12" t="str">
        <f>IFERROR(IF(VLOOKUP(E19,e5a40c1c6c9bab46_a_col5!A:N,5,0)=0,"",VLOOKUP(E19,e5a40c1c6c9bab46_a_col5!A:N,5,0)),"")</f>
        <v>1.《社会救助暂行办法》（国务院第649号令）
2.《湖南省民政厅关于印发〈湖南省特困人员认定办法〉的通知》（湘民发〔2021〕35号）</v>
      </c>
      <c r="H19" s="10" t="str">
        <f>IFERROR(IF(VLOOKUP(E19,e5a40c1c6c9bab46_a_col5!A:N,6,0)=0,"",VLOOKUP(E19,e5a40c1c6c9bab46_a_col5!A:N,6,0)),"")</f>
        <v>保障特困人员基本生活。</v>
      </c>
      <c r="I19" s="12" t="s">
        <v>50</v>
      </c>
      <c r="J19" s="10" t="s">
        <v>54</v>
      </c>
      <c r="K19" s="10" t="str">
        <f>IFERROR(IF(VLOOKUP(E19,e5a40c1c6c9bab46_a_col5!A:N,7,0)=0,"",VLOOKUP(E19,e5a40c1c6c9bab46_a_col5!A:N,7,0)),"")</f>
        <v>按月</v>
      </c>
      <c r="L19" s="10" t="str">
        <f>IFERROR(IF(VLOOKUP(E19,e5a40c1c6c9bab46_a_col5!A:N,8,0)=0,"",VLOOKUP(E19,e5a40c1c6c9bab46_a_col5!A:N,8,0)),"")</f>
        <v>√</v>
      </c>
      <c r="M19" s="10" t="str">
        <f>IFERROR(IF(VLOOKUP(E19,e5a40c1c6c9bab46_a_col5!A:N,9,0)=0,"",VLOOKUP(E19,e5a40c1c6c9bab46_a_col5!A:N,9,0)),"")</f>
        <v/>
      </c>
      <c r="N19" s="10" t="str">
        <f>IFERROR(IF(VLOOKUP(E19,e5a40c1c6c9bab46_a_col5!A:N,10,0)=0,"",VLOOKUP(E19,e5a40c1c6c9bab46_a_col5!A:N,10,0)),"")</f>
        <v>√</v>
      </c>
      <c r="O19" s="10" t="str">
        <f>IFERROR(IF(VLOOKUP(E19,e5a40c1c6c9bab46_a_col5!A:N,11,0)=0,"",VLOOKUP(E19,e5a40c1c6c9bab46_a_col5!A:N,11,0)),"")</f>
        <v/>
      </c>
      <c r="P19" s="10" t="str">
        <f>IFERROR(IF(VLOOKUP(E19,e5a40c1c6c9bab46_a_col5!A:N,12,0)=0,"",VLOOKUP(E19,e5a40c1c6c9bab46_a_col5!A:N,12,0)),"")</f>
        <v/>
      </c>
      <c r="Q19" s="10" t="str">
        <f>IFERROR(IF(VLOOKUP(E19,e5a40c1c6c9bab46_a_col5!A:N,13,0)=0,"",VLOOKUP(E19,e5a40c1c6c9bab46_a_col5!A:N,13,0)),"")</f>
        <v>0731-84502327</v>
      </c>
      <c r="R19" s="10" t="str">
        <f>IFERROR(IF(VLOOKUP(E19,e5a40c1c6c9bab46_a_col5!A:N,14,0)=0,"",VLOOKUP(E19,e5a40c1c6c9bab46_a_col5!A:N,14,0)),"")</f>
        <v>2021年民政部下发通知明确对象身份证号码、详细住址、银行卡号等涉及隐私的信息不可进行公示；未成年人信息不可公示。</v>
      </c>
    </row>
    <row r="20" spans="1:18" s="2" customFormat="1" ht="125.1" customHeight="1">
      <c r="A20" s="10">
        <f t="shared" si="1"/>
        <v>15</v>
      </c>
      <c r="B20" s="10" t="s">
        <v>21</v>
      </c>
      <c r="C20" s="10" t="str">
        <f>IFERROR(IF(VLOOKUP(E20,e5a40c1c6c9bab46_a_col5!A:N,2,0)=0,"",VLOOKUP(E20,e5a40c1c6c9bab46_a_col5!A:N,2,0)),"")</f>
        <v>湖南省民政厅</v>
      </c>
      <c r="D20" s="10" t="str">
        <f>IFERROR(IF(VLOOKUP(E20,e5a40c1c6c9bab46_a_col5!A:N,3,0)=0,"",VLOOKUP(E20,e5a40c1c6c9bab46_a_col5!A:N,3,0)),"")</f>
        <v>特困人员基本生活费</v>
      </c>
      <c r="E20" s="13" t="s">
        <v>55</v>
      </c>
      <c r="F20" s="10" t="str">
        <f>IFERROR(IF(VLOOKUP(E20,e5a40c1c6c9bab46_a_col5!A:N,4,0)=0,"",VLOOKUP(E20,e5a40c1c6c9bab46_a_col5!A:N,4,0)),"")</f>
        <v>农特生活</v>
      </c>
      <c r="G20" s="12" t="str">
        <f>IFERROR(IF(VLOOKUP(E20,e5a40c1c6c9bab46_a_col5!A:N,5,0)=0,"",VLOOKUP(E20,e5a40c1c6c9bab46_a_col5!A:N,5,0)),"")</f>
        <v>1.《社会救助暂行办法》（国务院第649号令）
2.《湖南省民政厅关于印发〈湖南省特困人员认定办法〉的通知》（湘民发〔2021〕35号）</v>
      </c>
      <c r="H20" s="10" t="str">
        <f>IFERROR(IF(VLOOKUP(E20,e5a40c1c6c9bab46_a_col5!A:N,6,0)=0,"",VLOOKUP(E20,e5a40c1c6c9bab46_a_col5!A:N,6,0)),"")</f>
        <v>保障特困人员基本生活。</v>
      </c>
      <c r="I20" s="12" t="s">
        <v>52</v>
      </c>
      <c r="J20" s="10" t="s">
        <v>54</v>
      </c>
      <c r="K20" s="10" t="str">
        <f>IFERROR(IF(VLOOKUP(E20,e5a40c1c6c9bab46_a_col5!A:N,7,0)=0,"",VLOOKUP(E20,e5a40c1c6c9bab46_a_col5!A:N,7,0)),"")</f>
        <v>按月</v>
      </c>
      <c r="L20" s="10" t="str">
        <f>IFERROR(IF(VLOOKUP(E20,e5a40c1c6c9bab46_a_col5!A:N,8,0)=0,"",VLOOKUP(E20,e5a40c1c6c9bab46_a_col5!A:N,8,0)),"")</f>
        <v>√</v>
      </c>
      <c r="M20" s="10" t="str">
        <f>IFERROR(IF(VLOOKUP(E20,e5a40c1c6c9bab46_a_col5!A:N,9,0)=0,"",VLOOKUP(E20,e5a40c1c6c9bab46_a_col5!A:N,9,0)),"")</f>
        <v/>
      </c>
      <c r="N20" s="10" t="str">
        <f>IFERROR(IF(VLOOKUP(E20,e5a40c1c6c9bab46_a_col5!A:N,10,0)=0,"",VLOOKUP(E20,e5a40c1c6c9bab46_a_col5!A:N,10,0)),"")</f>
        <v>√</v>
      </c>
      <c r="O20" s="10" t="str">
        <f>IFERROR(IF(VLOOKUP(E20,e5a40c1c6c9bab46_a_col5!A:N,11,0)=0,"",VLOOKUP(E20,e5a40c1c6c9bab46_a_col5!A:N,11,0)),"")</f>
        <v/>
      </c>
      <c r="P20" s="10" t="str">
        <f>IFERROR(IF(VLOOKUP(E20,e5a40c1c6c9bab46_a_col5!A:N,12,0)=0,"",VLOOKUP(E20,e5a40c1c6c9bab46_a_col5!A:N,12,0)),"")</f>
        <v/>
      </c>
      <c r="Q20" s="10" t="str">
        <f>IFERROR(IF(VLOOKUP(E20,e5a40c1c6c9bab46_a_col5!A:N,13,0)=0,"",VLOOKUP(E20,e5a40c1c6c9bab46_a_col5!A:N,13,0)),"")</f>
        <v>0731-84502327</v>
      </c>
      <c r="R20" s="10" t="str">
        <f>IFERROR(IF(VLOOKUP(E20,e5a40c1c6c9bab46_a_col5!A:N,14,0)=0,"",VLOOKUP(E20,e5a40c1c6c9bab46_a_col5!A:N,14,0)),"")</f>
        <v>2021年民政部下发通知明确对象身份证号码、详细住址、银行卡号等涉及隐私的信息不可进行公示；未成年人信息不可公示。</v>
      </c>
    </row>
    <row r="21" spans="1:18" s="2" customFormat="1" ht="120" customHeight="1">
      <c r="A21" s="10">
        <f t="shared" si="1"/>
        <v>16</v>
      </c>
      <c r="B21" s="10" t="s">
        <v>21</v>
      </c>
      <c r="C21" s="10" t="str">
        <f>IFERROR(IF(VLOOKUP(E21,e5a40c1c6c9bab46_a_col5!A:N,2,0)=0,"",VLOOKUP(E21,e5a40c1c6c9bab46_a_col5!A:N,2,0)),"")</f>
        <v>湖南省民政厅</v>
      </c>
      <c r="D21" s="10" t="str">
        <f>IFERROR(IF(VLOOKUP(E21,e5a40c1c6c9bab46_a_col5!A:N,3,0)=0,"",VLOOKUP(E21,e5a40c1c6c9bab46_a_col5!A:N,3,0)),"")</f>
        <v>重度残疾人护理补贴</v>
      </c>
      <c r="E21" s="13" t="s">
        <v>56</v>
      </c>
      <c r="F21" s="10" t="str">
        <f>IFERROR(IF(VLOOKUP(E21,e5a40c1c6c9bab46_a_col5!A:N,4,0)=0,"",VLOOKUP(E21,e5a40c1c6c9bab46_a_col5!A:N,4,0)),"")</f>
        <v>残疾护补</v>
      </c>
      <c r="G21" s="12" t="str">
        <f>IFERROR(IF(VLOOKUP(E21,e5a40c1c6c9bab46_a_col5!A:N,5,0)=0,"",VLOOKUP(E21,e5a40c1c6c9bab46_a_col5!A:N,5,0)),"")</f>
        <v>1.《国务院关于全面建立困难残疾人生活补贴和重度残疾人护理补贴制度的意见》（国发〔2015〕52号）
2.《湖南省人民政府关于全面建立困难残疾人生活补贴和重度残疾人护理补贴制度的实施意见》（湘政发〔2015〕54号）</v>
      </c>
      <c r="H21" s="10" t="str">
        <f>IFERROR(IF(VLOOKUP(E21,e5a40c1c6c9bab46_a_col5!A:N,6,0)=0,"",VLOOKUP(E21,e5a40c1c6c9bab46_a_col5!A:N,6,0)),"")</f>
        <v>解决残疾人长期照护困难。</v>
      </c>
      <c r="I21" s="12" t="s">
        <v>57</v>
      </c>
      <c r="J21" s="10" t="s">
        <v>58</v>
      </c>
      <c r="K21" s="10" t="str">
        <f>IFERROR(IF(VLOOKUP(E21,e5a40c1c6c9bab46_a_col5!A:N,7,0)=0,"",VLOOKUP(E21,e5a40c1c6c9bab46_a_col5!A:N,7,0)),"")</f>
        <v>一月一次</v>
      </c>
      <c r="L21" s="10" t="str">
        <f>IFERROR(IF(VLOOKUP(E21,e5a40c1c6c9bab46_a_col5!A:N,8,0)=0,"",VLOOKUP(E21,e5a40c1c6c9bab46_a_col5!A:N,8,0)),"")</f>
        <v>√</v>
      </c>
      <c r="M21" s="10" t="str">
        <f>IFERROR(IF(VLOOKUP(E21,e5a40c1c6c9bab46_a_col5!A:N,9,0)=0,"",VLOOKUP(E21,e5a40c1c6c9bab46_a_col5!A:N,9,0)),"")</f>
        <v/>
      </c>
      <c r="N21" s="10" t="str">
        <f>IFERROR(IF(VLOOKUP(E21,e5a40c1c6c9bab46_a_col5!A:N,10,0)=0,"",VLOOKUP(E21,e5a40c1c6c9bab46_a_col5!A:N,10,0)),"")</f>
        <v>√</v>
      </c>
      <c r="O21" s="10" t="str">
        <f>IFERROR(IF(VLOOKUP(E21,e5a40c1c6c9bab46_a_col5!A:N,11,0)=0,"",VLOOKUP(E21,e5a40c1c6c9bab46_a_col5!A:N,11,0)),"")</f>
        <v/>
      </c>
      <c r="P21" s="10" t="str">
        <f>IFERROR(IF(VLOOKUP(E21,e5a40c1c6c9bab46_a_col5!A:N,12,0)=0,"",VLOOKUP(E21,e5a40c1c6c9bab46_a_col5!A:N,12,0)),"")</f>
        <v/>
      </c>
      <c r="Q21" s="10" t="str">
        <f>IFERROR(IF(VLOOKUP(E21,e5a40c1c6c9bab46_a_col5!A:N,13,0)=0,"",VLOOKUP(E21,e5a40c1c6c9bab46_a_col5!A:N,13,0)),"")</f>
        <v>0731-84502267</v>
      </c>
      <c r="R21" s="10" t="str">
        <f>IFERROR(IF(VLOOKUP(E21,e5a40c1c6c9bab46_a_col5!A:N,14,0)=0,"",VLOOKUP(E21,e5a40c1c6c9bab46_a_col5!A:N,14,0)),"")</f>
        <v/>
      </c>
    </row>
    <row r="22" spans="1:18" s="2" customFormat="1" ht="135" customHeight="1">
      <c r="A22" s="10">
        <f t="shared" si="1"/>
        <v>17</v>
      </c>
      <c r="B22" s="10" t="s">
        <v>21</v>
      </c>
      <c r="C22" s="10" t="str">
        <f>IFERROR(IF(VLOOKUP(E22,e5a40c1c6c9bab46_a_col5!A:N,2,0)=0,"",VLOOKUP(E22,e5a40c1c6c9bab46_a_col5!A:N,2,0)),"")</f>
        <v>湖南省民政厅</v>
      </c>
      <c r="D22" s="10" t="str">
        <f>IFERROR(IF(VLOOKUP(E22,e5a40c1c6c9bab46_a_col5!A:N,3,0)=0,"",VLOOKUP(E22,e5a40c1c6c9bab46_a_col5!A:N,3,0)),"")</f>
        <v>困难残疾人生活补贴</v>
      </c>
      <c r="E22" s="13" t="s">
        <v>59</v>
      </c>
      <c r="F22" s="10" t="str">
        <f>IFERROR(IF(VLOOKUP(E22,e5a40c1c6c9bab46_a_col5!A:N,4,0)=0,"",VLOOKUP(E22,e5a40c1c6c9bab46_a_col5!A:N,4,0)),"")</f>
        <v>困残生活</v>
      </c>
      <c r="G22" s="12" t="str">
        <f>IFERROR(IF(VLOOKUP(E22,e5a40c1c6c9bab46_a_col5!A:N,5,0)=0,"",VLOOKUP(E22,e5a40c1c6c9bab46_a_col5!A:N,5,0)),"")</f>
        <v>1.《国务院关于全面建立困难残疾人生活补贴和重度残疾人护理补贴制度的意见》（国发〔2015〕52号）
2.《湖南省人民政府关于全面建立困难残疾人生活补贴和重度残疾人护理补贴制度的实施意见》（湘政发〔2015〕54号）</v>
      </c>
      <c r="H22" s="10" t="str">
        <f>IFERROR(IF(VLOOKUP(E22,e5a40c1c6c9bab46_a_col5!A:N,6,0)=0,"",VLOOKUP(E22,e5a40c1c6c9bab46_a_col5!A:N,6,0)),"")</f>
        <v>解决残疾人生活困难。</v>
      </c>
      <c r="I22" s="12" t="s">
        <v>60</v>
      </c>
      <c r="J22" s="10" t="s">
        <v>58</v>
      </c>
      <c r="K22" s="10" t="str">
        <f>IFERROR(IF(VLOOKUP(E22,e5a40c1c6c9bab46_a_col5!A:N,7,0)=0,"",VLOOKUP(E22,e5a40c1c6c9bab46_a_col5!A:N,7,0)),"")</f>
        <v>一月一次</v>
      </c>
      <c r="L22" s="10" t="str">
        <f>IFERROR(IF(VLOOKUP(E22,e5a40c1c6c9bab46_a_col5!A:N,8,0)=0,"",VLOOKUP(E22,e5a40c1c6c9bab46_a_col5!A:N,8,0)),"")</f>
        <v>√</v>
      </c>
      <c r="M22" s="10" t="str">
        <f>IFERROR(IF(VLOOKUP(E22,e5a40c1c6c9bab46_a_col5!A:N,9,0)=0,"",VLOOKUP(E22,e5a40c1c6c9bab46_a_col5!A:N,9,0)),"")</f>
        <v/>
      </c>
      <c r="N22" s="10" t="str">
        <f>IFERROR(IF(VLOOKUP(E22,e5a40c1c6c9bab46_a_col5!A:N,10,0)=0,"",VLOOKUP(E22,e5a40c1c6c9bab46_a_col5!A:N,10,0)),"")</f>
        <v>√</v>
      </c>
      <c r="O22" s="10" t="str">
        <f>IFERROR(IF(VLOOKUP(E22,e5a40c1c6c9bab46_a_col5!A:N,11,0)=0,"",VLOOKUP(E22,e5a40c1c6c9bab46_a_col5!A:N,11,0)),"")</f>
        <v/>
      </c>
      <c r="P22" s="10" t="str">
        <f>IFERROR(IF(VLOOKUP(E22,e5a40c1c6c9bab46_a_col5!A:N,12,0)=0,"",VLOOKUP(E22,e5a40c1c6c9bab46_a_col5!A:N,12,0)),"")</f>
        <v/>
      </c>
      <c r="Q22" s="10" t="str">
        <f>IFERROR(IF(VLOOKUP(E22,e5a40c1c6c9bab46_a_col5!A:N,13,0)=0,"",VLOOKUP(E22,e5a40c1c6c9bab46_a_col5!A:N,13,0)),"")</f>
        <v>0731-84502267</v>
      </c>
      <c r="R22" s="10" t="str">
        <f>IFERROR(IF(VLOOKUP(E22,e5a40c1c6c9bab46_a_col5!A:N,14,0)=0,"",VLOOKUP(E22,e5a40c1c6c9bab46_a_col5!A:N,14,0)),"")</f>
        <v/>
      </c>
    </row>
    <row r="23" spans="1:18" s="2" customFormat="1" ht="111.95" customHeight="1">
      <c r="A23" s="10">
        <f t="shared" si="1"/>
        <v>18</v>
      </c>
      <c r="B23" s="10" t="s">
        <v>21</v>
      </c>
      <c r="C23" s="10" t="str">
        <f>IFERROR(IF(VLOOKUP(E23,e5a40c1c6c9bab46_a_col5!A:N,2,0)=0,"",VLOOKUP(E23,e5a40c1c6c9bab46_a_col5!A:N,2,0)),"")</f>
        <v>湖南省民政厅</v>
      </c>
      <c r="D23" s="10" t="str">
        <f>IFERROR(IF(VLOOKUP(E23,e5a40c1c6c9bab46_a_col5!A:N,3,0)=0,"",VLOOKUP(E23,e5a40c1c6c9bab46_a_col5!A:N,3,0)),"")</f>
        <v>困难群众一次性生活补助</v>
      </c>
      <c r="E23" s="13" t="s">
        <v>61</v>
      </c>
      <c r="F23" s="10" t="str">
        <f>IFERROR(IF(VLOOKUP(E23,e5a40c1c6c9bab46_a_col5!A:N,4,0)=0,"",VLOOKUP(E23,e5a40c1c6c9bab46_a_col5!A:N,4,0)),"")</f>
        <v>困群一补</v>
      </c>
      <c r="G23" s="12" t="str">
        <f>IFERROR(IF(VLOOKUP(E23,e5a40c1c6c9bab46_a_col5!A:N,5,0)=0,"",VLOOKUP(E23,e5a40c1c6c9bab46_a_col5!A:N,5,0)),"")</f>
        <v>1.《民政部 财政部关于切实保障好困难群众基本生活的通知》（民发〔2022〕32号）
2.《湖南省民政厅 湖南省财政厅关于进一步加强困难群众基本生活保障的通知》（湘民发〔2022〕35号）</v>
      </c>
      <c r="H23" s="10" t="str">
        <f>IFERROR(IF(VLOOKUP(E23,e5a40c1c6c9bab46_a_col5!A:N,6,0)=0,"",VLOOKUP(E23,e5a40c1c6c9bab46_a_col5!A:N,6,0)),"")</f>
        <v>向低保对象、特困人员发放一次性生活补贴。</v>
      </c>
      <c r="I23" s="12" t="s">
        <v>62</v>
      </c>
      <c r="J23" s="10" t="s">
        <v>63</v>
      </c>
      <c r="K23" s="10" t="str">
        <f>IFERROR(IF(VLOOKUP(E23,e5a40c1c6c9bab46_a_col5!A:N,7,0)=0,"",VLOOKUP(E23,e5a40c1c6c9bab46_a_col5!A:N,7,0)),"")</f>
        <v>不定期</v>
      </c>
      <c r="L23" s="10" t="str">
        <f>IFERROR(IF(VLOOKUP(E23,e5a40c1c6c9bab46_a_col5!A:N,8,0)=0,"",VLOOKUP(E23,e5a40c1c6c9bab46_a_col5!A:N,8,0)),"")</f>
        <v>√</v>
      </c>
      <c r="M23" s="10" t="str">
        <f>IFERROR(IF(VLOOKUP(E23,e5a40c1c6c9bab46_a_col5!A:N,9,0)=0,"",VLOOKUP(E23,e5a40c1c6c9bab46_a_col5!A:N,9,0)),"")</f>
        <v/>
      </c>
      <c r="N23" s="10" t="str">
        <f>IFERROR(IF(VLOOKUP(E23,e5a40c1c6c9bab46_a_col5!A:N,10,0)=0,"",VLOOKUP(E23,e5a40c1c6c9bab46_a_col5!A:N,10,0)),"")</f>
        <v>√</v>
      </c>
      <c r="O23" s="10" t="str">
        <f>IFERROR(IF(VLOOKUP(E23,e5a40c1c6c9bab46_a_col5!A:N,11,0)=0,"",VLOOKUP(E23,e5a40c1c6c9bab46_a_col5!A:N,11,0)),"")</f>
        <v/>
      </c>
      <c r="P23" s="10" t="str">
        <f>IFERROR(IF(VLOOKUP(E23,e5a40c1c6c9bab46_a_col5!A:N,12,0)=0,"",VLOOKUP(E23,e5a40c1c6c9bab46_a_col5!A:N,12,0)),"")</f>
        <v/>
      </c>
      <c r="Q23" s="10" t="str">
        <f>IFERROR(IF(VLOOKUP(E23,e5a40c1c6c9bab46_a_col5!A:N,13,0)=0,"",VLOOKUP(E23,e5a40c1c6c9bab46_a_col5!A:N,13,0)),"")</f>
        <v>0731-84502062</v>
      </c>
      <c r="R23" s="10" t="str">
        <f>IFERROR(IF(VLOOKUP(E23,e5a40c1c6c9bab46_a_col5!A:N,14,0)=0,"",VLOOKUP(E23,e5a40c1c6c9bab46_a_col5!A:N,14,0)),"")</f>
        <v/>
      </c>
    </row>
    <row r="24" spans="1:18" s="2" customFormat="1" ht="138" customHeight="1">
      <c r="A24" s="10">
        <f t="shared" si="1"/>
        <v>19</v>
      </c>
      <c r="B24" s="10" t="s">
        <v>21</v>
      </c>
      <c r="C24" s="10" t="str">
        <f>IFERROR(IF(VLOOKUP(E24,e5a40c1c6c9bab46_a_col5!A:N,2,0)=0,"",VLOOKUP(E24,e5a40c1c6c9bab46_a_col5!A:N,2,0)),"")</f>
        <v>湖南省民政厅</v>
      </c>
      <c r="D24" s="10" t="str">
        <f>IFERROR(IF(VLOOKUP(E24,e5a40c1c6c9bab46_a_col5!A:N,3,0)=0,"",VLOOKUP(E24,e5a40c1c6c9bab46_a_col5!A:N,3,0)),"")</f>
        <v>价格临时补贴</v>
      </c>
      <c r="E24" s="13" t="s">
        <v>64</v>
      </c>
      <c r="F24" s="10" t="str">
        <f>IFERROR(IF(VLOOKUP(E24,e5a40c1c6c9bab46_a_col5!A:N,4,0)=0,"",VLOOKUP(E24,e5a40c1c6c9bab46_a_col5!A:N,4,0)),"")</f>
        <v>城低临补</v>
      </c>
      <c r="G24" s="12" t="str">
        <f>IFERROR(IF(VLOOKUP(E24,e5a40c1c6c9bab46_a_col5!A:N,5,0)=0,"",VLOOKUP(E24,e5a40c1c6c9bab46_a_col5!A:N,5,0)),"")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24" s="10" t="str">
        <f>IFERROR(IF(VLOOKUP(E24,e5a40c1c6c9bab46_a_col5!A:N,6,0)=0,"",VLOOKUP(E24,e5a40c1c6c9bab46_a_col5!A:N,6,0)),"")</f>
        <v>应对物价上涨对困难群众基本生活的影响。</v>
      </c>
      <c r="I24" s="12" t="s">
        <v>40</v>
      </c>
      <c r="J24" s="10" t="s">
        <v>45</v>
      </c>
      <c r="K24" s="10" t="str">
        <f>IFERROR(IF(VLOOKUP(E24,e5a40c1c6c9bab46_a_col5!A:N,7,0)=0,"",VLOOKUP(E24,e5a40c1c6c9bab46_a_col5!A:N,7,0)),"")</f>
        <v>不定期</v>
      </c>
      <c r="L24" s="10" t="str">
        <f>IFERROR(IF(VLOOKUP(E24,e5a40c1c6c9bab46_a_col5!A:N,8,0)=0,"",VLOOKUP(E24,e5a40c1c6c9bab46_a_col5!A:N,8,0)),"")</f>
        <v>√</v>
      </c>
      <c r="M24" s="10" t="str">
        <f>IFERROR(IF(VLOOKUP(E24,e5a40c1c6c9bab46_a_col5!A:N,9,0)=0,"",VLOOKUP(E24,e5a40c1c6c9bab46_a_col5!A:N,9,0)),"")</f>
        <v/>
      </c>
      <c r="N24" s="10" t="str">
        <f>IFERROR(IF(VLOOKUP(E24,e5a40c1c6c9bab46_a_col5!A:N,10,0)=0,"",VLOOKUP(E24,e5a40c1c6c9bab46_a_col5!A:N,10,0)),"")</f>
        <v>√</v>
      </c>
      <c r="O24" s="10" t="str">
        <f>IFERROR(IF(VLOOKUP(E24,e5a40c1c6c9bab46_a_col5!A:N,11,0)=0,"",VLOOKUP(E24,e5a40c1c6c9bab46_a_col5!A:N,11,0)),"")</f>
        <v/>
      </c>
      <c r="P24" s="10" t="str">
        <f>IFERROR(IF(VLOOKUP(E24,e5a40c1c6c9bab46_a_col5!A:N,12,0)=0,"",VLOOKUP(E24,e5a40c1c6c9bab46_a_col5!A:N,12,0)),"")</f>
        <v/>
      </c>
      <c r="Q24" s="10" t="str">
        <f>IFERROR(IF(VLOOKUP(E24,e5a40c1c6c9bab46_a_col5!A:N,13,0)=0,"",VLOOKUP(E24,e5a40c1c6c9bab46_a_col5!A:N,13,0)),"")</f>
        <v>0731-84502327</v>
      </c>
      <c r="R24" s="10" t="str">
        <f>IFERROR(IF(VLOOKUP(E24,e5a40c1c6c9bab46_a_col5!A:N,14,0)=0,"",VLOOKUP(E24,e5a40c1c6c9bab46_a_col5!A:N,14,0)),"")</f>
        <v>2021年民政部下发通知明确对象身份证号码、详细住址、银行卡号等涉及隐私的信息不可进行公示；未成年人信息不可公示。</v>
      </c>
    </row>
    <row r="25" spans="1:18" s="2" customFormat="1" ht="356.1" customHeight="1">
      <c r="A25" s="10">
        <f t="shared" si="1"/>
        <v>20</v>
      </c>
      <c r="B25" s="10" t="s">
        <v>21</v>
      </c>
      <c r="C25" s="10" t="str">
        <f>IFERROR(IF(VLOOKUP(E25,e5a40c1c6c9bab46_a_col5!A:N,2,0)=0,"",VLOOKUP(E25,e5a40c1c6c9bab46_a_col5!A:N,2,0)),"")</f>
        <v>湖南省民政厅</v>
      </c>
      <c r="D25" s="10" t="str">
        <f>IFERROR(IF(VLOOKUP(E25,e5a40c1c6c9bab46_a_col5!A:N,3,0)=0,"",VLOOKUP(E25,e5a40c1c6c9bab46_a_col5!A:N,3,0)),"")</f>
        <v>临时救助金</v>
      </c>
      <c r="E25" s="13" t="s">
        <v>65</v>
      </c>
      <c r="F25" s="10" t="str">
        <f>IFERROR(IF(VLOOKUP(E25,e5a40c1c6c9bab46_a_col5!A:N,4,0)=0,"",VLOOKUP(E25,e5a40c1c6c9bab46_a_col5!A:N,4,0)),"")</f>
        <v>临时救助</v>
      </c>
      <c r="G25" s="12" t="str">
        <f>IFERROR(IF(VLOOKUP(E25,e5a40c1c6c9bab46_a_col5!A:N,5,0)=0,"",VLOOKUP(E25,e5a40c1c6c9bab46_a_col5!A:N,5,0)),"")</f>
        <v>1.《社会救助暂行办法》（国务院第649号令）
2.《湖南省民政厅 湖南省财政厅关于进一步加强和改进临时救助工作的实施意见》（湘民发〔2018〕28号）</v>
      </c>
      <c r="H25" s="10" t="str">
        <f>IFERROR(IF(VLOOKUP(E25,e5a40c1c6c9bab46_a_col5!A:N,6,0)=0,"",VLOOKUP(E25,e5a40c1c6c9bab46_a_col5!A:N,6,0)),"")</f>
        <v>解决困难群众的临时性、突发性生活困难问题。</v>
      </c>
      <c r="I25" s="12" t="s">
        <v>66</v>
      </c>
      <c r="J25" s="10" t="s">
        <v>67</v>
      </c>
      <c r="K25" s="10" t="str">
        <f>IFERROR(IF(VLOOKUP(E25,e5a40c1c6c9bab46_a_col5!A:N,7,0)=0,"",VLOOKUP(E25,e5a40c1c6c9bab46_a_col5!A:N,7,0)),"")</f>
        <v>不定期</v>
      </c>
      <c r="L25" s="10" t="str">
        <f>IFERROR(IF(VLOOKUP(E25,e5a40c1c6c9bab46_a_col5!A:N,8,0)=0,"",VLOOKUP(E25,e5a40c1c6c9bab46_a_col5!A:N,8,0)),"")</f>
        <v>√</v>
      </c>
      <c r="M25" s="10" t="str">
        <f>IFERROR(IF(VLOOKUP(E25,e5a40c1c6c9bab46_a_col5!A:N,9,0)=0,"",VLOOKUP(E25,e5a40c1c6c9bab46_a_col5!A:N,9,0)),"")</f>
        <v/>
      </c>
      <c r="N25" s="10" t="str">
        <f>IFERROR(IF(VLOOKUP(E25,e5a40c1c6c9bab46_a_col5!A:N,10,0)=0,"",VLOOKUP(E25,e5a40c1c6c9bab46_a_col5!A:N,10,0)),"")</f>
        <v>√</v>
      </c>
      <c r="O25" s="10" t="str">
        <f>IFERROR(IF(VLOOKUP(E25,e5a40c1c6c9bab46_a_col5!A:N,11,0)=0,"",VLOOKUP(E25,e5a40c1c6c9bab46_a_col5!A:N,11,0)),"")</f>
        <v/>
      </c>
      <c r="P25" s="10" t="str">
        <f>IFERROR(IF(VLOOKUP(E25,e5a40c1c6c9bab46_a_col5!A:N,12,0)=0,"",VLOOKUP(E25,e5a40c1c6c9bab46_a_col5!A:N,12,0)),"")</f>
        <v/>
      </c>
      <c r="Q25" s="10" t="str">
        <f>IFERROR(IF(VLOOKUP(E25,e5a40c1c6c9bab46_a_col5!A:N,13,0)=0,"",VLOOKUP(E25,e5a40c1c6c9bab46_a_col5!A:N,13,0)),"")</f>
        <v>0731-84502327</v>
      </c>
      <c r="R25" s="10" t="str">
        <f>IFERROR(IF(VLOOKUP(E25,e5a40c1c6c9bab46_a_col5!A:N,14,0)=0,"",VLOOKUP(E25,e5a40c1c6c9bab46_a_col5!A:N,14,0)),"")</f>
        <v>2021年民政部下发通知明确对象身份证号码、详细住址、银行卡号等涉及隐私的信息不可进行公示；未成年人信息不可公示。</v>
      </c>
    </row>
    <row r="26" spans="1:18" s="2" customFormat="1" ht="141.94999999999999" customHeight="1">
      <c r="A26" s="10">
        <f t="shared" si="1"/>
        <v>21</v>
      </c>
      <c r="B26" s="10" t="s">
        <v>21</v>
      </c>
      <c r="C26" s="10" t="str">
        <f>IFERROR(IF(VLOOKUP(E26,e5a40c1c6c9bab46_a_col5!A:N,2,0)=0,"",VLOOKUP(E26,e5a40c1c6c9bab46_a_col5!A:N,2,0)),"")</f>
        <v>湖南省民政厅</v>
      </c>
      <c r="D26" s="10" t="str">
        <f>IFERROR(IF(VLOOKUP(E26,e5a40c1c6c9bab46_a_col5!A:N,3,0)=0,"",VLOOKUP(E26,e5a40c1c6c9bab46_a_col5!A:N,3,0)),"")</f>
        <v>基本养老服务补贴</v>
      </c>
      <c r="E26" s="13" t="s">
        <v>68</v>
      </c>
      <c r="F26" s="10" t="str">
        <f>IFERROR(IF(VLOOKUP(E26,e5a40c1c6c9bab46_a_col5!A:N,4,0)=0,"",VLOOKUP(E26,e5a40c1c6c9bab46_a_col5!A:N,4,0)),"")</f>
        <v>养老服补</v>
      </c>
      <c r="G26" s="12" t="str">
        <f>IFERROR(IF(VLOOKUP(E26,e5a40c1c6c9bab46_a_col5!A:N,5,0)=0,"",VLOOKUP(E26,e5a40c1c6c9bab46_a_col5!A:N,5,0)),"")</f>
        <v>1.《湖南省财政厅 湖南省民政厅 湖南省老龄工作委员会办公室关于建立健全基本养老服务补贴制度的通知》（湘财社〔2015〕28号）
2.《湖南省人民政府办公厅关于推进养老服务高质量发展的实施意见》（湘政办发〔2020〕59号）</v>
      </c>
      <c r="H26" s="10" t="str">
        <f>IFERROR(IF(VLOOKUP(E26,e5a40c1c6c9bab46_a_col5!A:N,6,0)=0,"",VLOOKUP(E26,e5a40c1c6c9bab46_a_col5!A:N,6,0)),"")</f>
        <v>为经济困难老年人发放基本养老服务补贴。</v>
      </c>
      <c r="I26" s="12" t="s">
        <v>69</v>
      </c>
      <c r="J26" s="10" t="s">
        <v>70</v>
      </c>
      <c r="K26" s="10" t="str">
        <f>IFERROR(IF(VLOOKUP(E26,e5a40c1c6c9bab46_a_col5!A:N,7,0)=0,"",VLOOKUP(E26,e5a40c1c6c9bab46_a_col5!A:N,7,0)),"")</f>
        <v>不定期</v>
      </c>
      <c r="L26" s="10" t="str">
        <f>IFERROR(IF(VLOOKUP(E26,e5a40c1c6c9bab46_a_col5!A:N,8,0)=0,"",VLOOKUP(E26,e5a40c1c6c9bab46_a_col5!A:N,8,0)),"")</f>
        <v/>
      </c>
      <c r="M26" s="10" t="str">
        <f>IFERROR(IF(VLOOKUP(E26,e5a40c1c6c9bab46_a_col5!A:N,9,0)=0,"",VLOOKUP(E26,e5a40c1c6c9bab46_a_col5!A:N,9,0)),"")</f>
        <v>√</v>
      </c>
      <c r="N26" s="10" t="str">
        <f>IFERROR(IF(VLOOKUP(E26,e5a40c1c6c9bab46_a_col5!A:N,10,0)=0,"",VLOOKUP(E26,e5a40c1c6c9bab46_a_col5!A:N,10,0)),"")</f>
        <v>√</v>
      </c>
      <c r="O26" s="10" t="str">
        <f>IFERROR(IF(VLOOKUP(E26,e5a40c1c6c9bab46_a_col5!A:N,11,0)=0,"",VLOOKUP(E26,e5a40c1c6c9bab46_a_col5!A:N,11,0)),"")</f>
        <v/>
      </c>
      <c r="P26" s="10" t="str">
        <f>IFERROR(IF(VLOOKUP(E26,e5a40c1c6c9bab46_a_col5!A:N,12,0)=0,"",VLOOKUP(E26,e5a40c1c6c9bab46_a_col5!A:N,12,0)),"")</f>
        <v/>
      </c>
      <c r="Q26" s="10" t="str">
        <f>IFERROR(IF(VLOOKUP(E26,e5a40c1c6c9bab46_a_col5!A:N,13,0)=0,"",VLOOKUP(E26,e5a40c1c6c9bab46_a_col5!A:N,13,0)),"")</f>
        <v>0731-84502232</v>
      </c>
      <c r="R26" s="10" t="str">
        <f>IFERROR(IF(VLOOKUP(E26,e5a40c1c6c9bab46_a_col5!A:N,14,0)=0,"",VLOOKUP(E26,e5a40c1c6c9bab46_a_col5!A:N,14,0)),"")</f>
        <v/>
      </c>
    </row>
    <row r="27" spans="1:18" s="2" customFormat="1" ht="99" customHeight="1">
      <c r="A27" s="10">
        <f t="shared" ref="A27:A36" si="2">ROW()-5</f>
        <v>22</v>
      </c>
      <c r="B27" s="10" t="s">
        <v>21</v>
      </c>
      <c r="C27" s="10" t="str">
        <f>IFERROR(IF(VLOOKUP(E27,e5a40c1c6c9bab46_a_col5!A:N,2,0)=0,"",VLOOKUP(E27,e5a40c1c6c9bab46_a_col5!A:N,2,0)),"")</f>
        <v>湖南省民政厅</v>
      </c>
      <c r="D27" s="10" t="str">
        <f>IFERROR(IF(VLOOKUP(E27,e5a40c1c6c9bab46_a_col5!A:N,3,0)=0,"",VLOOKUP(E27,e5a40c1c6c9bab46_a_col5!A:N,3,0)),"")</f>
        <v>高龄津贴</v>
      </c>
      <c r="E27" s="13" t="s">
        <v>71</v>
      </c>
      <c r="F27" s="10" t="str">
        <f>IFERROR(IF(VLOOKUP(E27,e5a40c1c6c9bab46_a_col5!A:N,4,0)=0,"",VLOOKUP(E27,e5a40c1c6c9bab46_a_col5!A:N,4,0)),"")</f>
        <v>高龄津贴</v>
      </c>
      <c r="G27" s="12" t="str">
        <f>IFERROR(IF(VLOOKUP(E27,e5a40c1c6c9bab46_a_col5!A:N,5,0)=0,"",VLOOKUP(E27,e5a40c1c6c9bab46_a_col5!A:N,5,0)),"")</f>
        <v>《中共湖南省委办公厅 湖南省人民政府办公厅关于进一步加强老年人优待工作的意见》（湘办〔2009〕67号）</v>
      </c>
      <c r="H27" s="10" t="str">
        <f>IFERROR(IF(VLOOKUP(E27,e5a40c1c6c9bab46_a_col5!A:N,6,0)=0,"",VLOOKUP(E27,e5a40c1c6c9bab46_a_col5!A:N,6,0)),"")</f>
        <v>向高龄老人发放高龄生活补贴。</v>
      </c>
      <c r="I27" s="12" t="s">
        <v>72</v>
      </c>
      <c r="J27" s="10" t="s">
        <v>73</v>
      </c>
      <c r="K27" s="10" t="str">
        <f>IFERROR(IF(VLOOKUP(E27,e5a40c1c6c9bab46_a_col5!A:N,7,0)=0,"",VLOOKUP(E27,e5a40c1c6c9bab46_a_col5!A:N,7,0)),"")</f>
        <v>不定期</v>
      </c>
      <c r="L27" s="10" t="str">
        <f>IFERROR(IF(VLOOKUP(E27,e5a40c1c6c9bab46_a_col5!A:N,8,0)=0,"",VLOOKUP(E27,e5a40c1c6c9bab46_a_col5!A:N,8,0)),"")</f>
        <v/>
      </c>
      <c r="M27" s="10" t="str">
        <f>IFERROR(IF(VLOOKUP(E27,e5a40c1c6c9bab46_a_col5!A:N,9,0)=0,"",VLOOKUP(E27,e5a40c1c6c9bab46_a_col5!A:N,9,0)),"")</f>
        <v>√</v>
      </c>
      <c r="N27" s="10" t="str">
        <f>IFERROR(IF(VLOOKUP(E27,e5a40c1c6c9bab46_a_col5!A:N,10,0)=0,"",VLOOKUP(E27,e5a40c1c6c9bab46_a_col5!A:N,10,0)),"")</f>
        <v>√</v>
      </c>
      <c r="O27" s="10" t="str">
        <f>IFERROR(IF(VLOOKUP(E27,e5a40c1c6c9bab46_a_col5!A:N,11,0)=0,"",VLOOKUP(E27,e5a40c1c6c9bab46_a_col5!A:N,11,0)),"")</f>
        <v/>
      </c>
      <c r="P27" s="10" t="str">
        <f>IFERROR(IF(VLOOKUP(E27,e5a40c1c6c9bab46_a_col5!A:N,12,0)=0,"",VLOOKUP(E27,e5a40c1c6c9bab46_a_col5!A:N,12,0)),"")</f>
        <v/>
      </c>
      <c r="Q27" s="10" t="str">
        <f>IFERROR(IF(VLOOKUP(E27,e5a40c1c6c9bab46_a_col5!A:N,13,0)=0,"",VLOOKUP(E27,e5a40c1c6c9bab46_a_col5!A:N,13,0)),"")</f>
        <v>0731-84502232</v>
      </c>
      <c r="R27" s="10" t="str">
        <f>IFERROR(IF(VLOOKUP(E27,e5a40c1c6c9bab46_a_col5!A:N,14,0)=0,"",VLOOKUP(E27,e5a40c1c6c9bab46_a_col5!A:N,14,0)),"")</f>
        <v/>
      </c>
    </row>
    <row r="28" spans="1:18" s="2" customFormat="1" ht="147" customHeight="1">
      <c r="A28" s="10">
        <f t="shared" si="2"/>
        <v>23</v>
      </c>
      <c r="B28" s="10" t="s">
        <v>21</v>
      </c>
      <c r="C28" s="10" t="str">
        <f>IFERROR(IF(VLOOKUP(E28,e5a40c1c6c9bab46_a_col5!A:N,2,0)=0,"",VLOOKUP(E28,e5a40c1c6c9bab46_a_col5!A:N,2,0)),"")</f>
        <v>湖南省残疾人联合会</v>
      </c>
      <c r="D28" s="10" t="str">
        <f>IFERROR(IF(VLOOKUP(E28,e5a40c1c6c9bab46_a_col5!A:N,3,0)=0,"",VLOOKUP(E28,e5a40c1c6c9bab46_a_col5!A:N,3,0)),"")</f>
        <v>残疾人创业扶持</v>
      </c>
      <c r="E28" s="13" t="s">
        <v>74</v>
      </c>
      <c r="F28" s="10" t="str">
        <f>IFERROR(IF(VLOOKUP(E28,e5a40c1c6c9bab46_a_col5!A:N,4,0)=0,"",VLOOKUP(E28,e5a40c1c6c9bab46_a_col5!A:N,4,0)),"")</f>
        <v>创业扶持</v>
      </c>
      <c r="G28" s="12" t="str">
        <f>IFERROR(IF(VLOOKUP(E28,e5a40c1c6c9bab46_a_col5!A:N,5,0)=0,"",VLOOKUP(E28,e5a40c1c6c9bab46_a_col5!A:N,5,0)),"")</f>
        <v>《湖南省残疾人联合会 湖南省财政厅关于印发〈残疾人创业扶持项目实施方案〉的通知》（湘残联字〔2015〕9号）</v>
      </c>
      <c r="H28" s="10" t="str">
        <f>IFERROR(IF(VLOOKUP(E28,e5a40c1c6c9bab46_a_col5!A:N,6,0)=0,"",VLOOKUP(E28,e5a40c1c6c9bab46_a_col5!A:N,6,0)),"")</f>
        <v>扶持残疾人自主创业者。</v>
      </c>
      <c r="I28" s="12" t="s">
        <v>75</v>
      </c>
      <c r="J28" s="10" t="s">
        <v>76</v>
      </c>
      <c r="K28" s="10" t="str">
        <f>IFERROR(IF(VLOOKUP(E28,e5a40c1c6c9bab46_a_col5!A:N,7,0)=0,"",VLOOKUP(E28,e5a40c1c6c9bab46_a_col5!A:N,7,0)),"")</f>
        <v>不定期</v>
      </c>
      <c r="L28" s="10" t="str">
        <f>IFERROR(IF(VLOOKUP(E28,e5a40c1c6c9bab46_a_col5!A:N,8,0)=0,"",VLOOKUP(E28,e5a40c1c6c9bab46_a_col5!A:N,8,0)),"")</f>
        <v/>
      </c>
      <c r="M28" s="10" t="str">
        <f>IFERROR(IF(VLOOKUP(E28,e5a40c1c6c9bab46_a_col5!A:N,9,0)=0,"",VLOOKUP(E28,e5a40c1c6c9bab46_a_col5!A:N,9,0)),"")</f>
        <v>√</v>
      </c>
      <c r="N28" s="10" t="str">
        <f>IFERROR(IF(VLOOKUP(E28,e5a40c1c6c9bab46_a_col5!A:N,10,0)=0,"",VLOOKUP(E28,e5a40c1c6c9bab46_a_col5!A:N,10,0)),"")</f>
        <v>√</v>
      </c>
      <c r="O28" s="10" t="str">
        <f>IFERROR(IF(VLOOKUP(E28,e5a40c1c6c9bab46_a_col5!A:N,11,0)=0,"",VLOOKUP(E28,e5a40c1c6c9bab46_a_col5!A:N,11,0)),"")</f>
        <v/>
      </c>
      <c r="P28" s="10" t="str">
        <f>IFERROR(IF(VLOOKUP(E28,e5a40c1c6c9bab46_a_col5!A:N,12,0)=0,"",VLOOKUP(E28,e5a40c1c6c9bab46_a_col5!A:N,12,0)),"")</f>
        <v/>
      </c>
      <c r="Q28" s="10" t="str">
        <f>IFERROR(IF(VLOOKUP(E28,e5a40c1c6c9bab46_a_col5!A:N,13,0)=0,"",VLOOKUP(E28,e5a40c1c6c9bab46_a_col5!A:N,13,0)),"")</f>
        <v>0731-84619503</v>
      </c>
      <c r="R28" s="10" t="str">
        <f>IFERROR(IF(VLOOKUP(E28,e5a40c1c6c9bab46_a_col5!A:N,14,0)=0,"",VLOOKUP(E28,e5a40c1c6c9bab46_a_col5!A:N,14,0)),"")</f>
        <v/>
      </c>
    </row>
    <row r="29" spans="1:18" s="2" customFormat="1" ht="111.95" customHeight="1">
      <c r="A29" s="10">
        <f t="shared" si="2"/>
        <v>24</v>
      </c>
      <c r="B29" s="10" t="s">
        <v>21</v>
      </c>
      <c r="C29" s="10" t="str">
        <f>IFERROR(IF(VLOOKUP(E29,e5a40c1c6c9bab46_a_col5!A:N,2,0)=0,"",VLOOKUP(E29,e5a40c1c6c9bab46_a_col5!A:N,2,0)),"")</f>
        <v>湖南省计划生育协会</v>
      </c>
      <c r="D29" s="10" t="str">
        <f>IFERROR(IF(VLOOKUP(E29,e5a40c1c6c9bab46_a_col5!A:N,3,0)=0,"",VLOOKUP(E29,e5a40c1c6c9bab46_a_col5!A:N,3,0)),"")</f>
        <v>计划生育特殊家庭重病大病住院护理补贴</v>
      </c>
      <c r="E29" s="13" t="s">
        <v>77</v>
      </c>
      <c r="F29" s="10" t="str">
        <f>IFERROR(IF(VLOOKUP(E29,e5a40c1c6c9bab46_a_col5!A:N,4,0)=0,"",VLOOKUP(E29,e5a40c1c6c9bab46_a_col5!A:N,4,0)),"")</f>
        <v>计生住院</v>
      </c>
      <c r="G29" s="12" t="str">
        <f>IFERROR(IF(VLOOKUP(E29,e5a40c1c6c9bab46_a_col5!A:N,5,0)=0,"",VLOOKUP(E29,e5a40c1c6c9bab46_a_col5!A:N,5,0)),"")</f>
        <v>《湖南省卫生和计划生育委员会 湖南省计划生育协会关于印发〈湖南省计划生育特殊家庭重病大病住院护理补贴实施方案〉的通知》（湘卫办发〔2018〕1号）</v>
      </c>
      <c r="H29" s="10" t="str">
        <f>IFERROR(IF(VLOOKUP(E29,e5a40c1c6c9bab46_a_col5!A:N,6,0)=0,"",VLOOKUP(E29,e5a40c1c6c9bab46_a_col5!A:N,6,0)),"")</f>
        <v>重病大病住院护理补贴。</v>
      </c>
      <c r="I29" s="12" t="s">
        <v>78</v>
      </c>
      <c r="J29" s="10" t="s">
        <v>79</v>
      </c>
      <c r="K29" s="10" t="str">
        <f>IFERROR(IF(VLOOKUP(E29,e5a40c1c6c9bab46_a_col5!A:N,7,0)=0,"",VLOOKUP(E29,e5a40c1c6c9bab46_a_col5!A:N,7,0)),"")</f>
        <v>不定期</v>
      </c>
      <c r="L29" s="10" t="str">
        <f>IFERROR(IF(VLOOKUP(E29,e5a40c1c6c9bab46_a_col5!A:N,8,0)=0,"",VLOOKUP(E29,e5a40c1c6c9bab46_a_col5!A:N,8,0)),"")</f>
        <v>√</v>
      </c>
      <c r="M29" s="10" t="str">
        <f>IFERROR(IF(VLOOKUP(E29,e5a40c1c6c9bab46_a_col5!A:N,9,0)=0,"",VLOOKUP(E29,e5a40c1c6c9bab46_a_col5!A:N,9,0)),"")</f>
        <v/>
      </c>
      <c r="N29" s="10" t="str">
        <f>IFERROR(IF(VLOOKUP(E29,e5a40c1c6c9bab46_a_col5!A:N,10,0)=0,"",VLOOKUP(E29,e5a40c1c6c9bab46_a_col5!A:N,10,0)),"")</f>
        <v>√</v>
      </c>
      <c r="O29" s="10" t="str">
        <f>IFERROR(IF(VLOOKUP(E29,e5a40c1c6c9bab46_a_col5!A:N,11,0)=0,"",VLOOKUP(E29,e5a40c1c6c9bab46_a_col5!A:N,11,0)),"")</f>
        <v/>
      </c>
      <c r="P29" s="10" t="str">
        <f>IFERROR(IF(VLOOKUP(E29,e5a40c1c6c9bab46_a_col5!A:N,12,0)=0,"",VLOOKUP(E29,e5a40c1c6c9bab46_a_col5!A:N,12,0)),"")</f>
        <v/>
      </c>
      <c r="Q29" s="10" t="str">
        <f>IFERROR(IF(VLOOKUP(E29,e5a40c1c6c9bab46_a_col5!A:N,13,0)=0,"",VLOOKUP(E29,e5a40c1c6c9bab46_a_col5!A:N,13,0)),"")</f>
        <v>0731-84822012
0731-84828624</v>
      </c>
      <c r="R29" s="10" t="str">
        <f>IFERROR(IF(VLOOKUP(E29,e5a40c1c6c9bab46_a_col5!A:N,14,0)=0,"",VLOOKUP(E29,e5a40c1c6c9bab46_a_col5!A:N,14,0)),"")</f>
        <v/>
      </c>
    </row>
    <row r="30" spans="1:18" s="2" customFormat="1" ht="113.1" customHeight="1">
      <c r="A30" s="10">
        <f t="shared" si="2"/>
        <v>25</v>
      </c>
      <c r="B30" s="10" t="s">
        <v>21</v>
      </c>
      <c r="C30" s="10" t="str">
        <f>IFERROR(IF(VLOOKUP(E30,e5a40c1c6c9bab46_a_col5!A:N,2,0)=0,"",VLOOKUP(E30,e5a40c1c6c9bab46_a_col5!A:N,2,0)),"")</f>
        <v>湖南省水利厅</v>
      </c>
      <c r="D30" s="10" t="str">
        <f>IFERROR(IF(VLOOKUP(E30,e5a40c1c6c9bab46_a_col5!A:N,3,0)=0,"",VLOOKUP(E30,e5a40c1c6c9bab46_a_col5!A:N,3,0)),"")</f>
        <v>移民直补资金</v>
      </c>
      <c r="E30" s="13" t="s">
        <v>80</v>
      </c>
      <c r="F30" s="10" t="str">
        <f>IFERROR(IF(VLOOKUP(E30,e5a40c1c6c9bab46_a_col5!A:N,4,0)=0,"",VLOOKUP(E30,e5a40c1c6c9bab46_a_col5!A:N,4,0)),"")</f>
        <v>移民直补</v>
      </c>
      <c r="G30" s="12" t="str">
        <f>IFERROR(IF(VLOOKUP(E30,e5a40c1c6c9bab46_a_col5!A:N,5,0)=0,"",VLOOKUP(E30,e5a40c1c6c9bab46_a_col5!A:N,5,0)),"")</f>
        <v>《湖南省财政厅 湖南省水库移民开发管理局关于印发〈湖南省水库移民资金管理办法〉的通知》（湘财综〔2017〕27号）</v>
      </c>
      <c r="H30" s="10" t="str">
        <f>IFERROR(IF(VLOOKUP(E30,e5a40c1c6c9bab46_a_col5!A:N,6,0)=0,"",VLOOKUP(E30,e5a40c1c6c9bab46_a_col5!A:N,6,0)),"")</f>
        <v>用于大中型水库移民生产生活补助。</v>
      </c>
      <c r="I30" s="12" t="s">
        <v>81</v>
      </c>
      <c r="J30" s="10" t="s">
        <v>82</v>
      </c>
      <c r="K30" s="10" t="str">
        <f>IFERROR(IF(VLOOKUP(E30,e5a40c1c6c9bab46_a_col5!A:N,7,0)=0,"",VLOOKUP(E30,e5a40c1c6c9bab46_a_col5!A:N,7,0)),"")</f>
        <v>年</v>
      </c>
      <c r="L30" s="10" t="str">
        <f>IFERROR(IF(VLOOKUP(E30,e5a40c1c6c9bab46_a_col5!A:N,8,0)=0,"",VLOOKUP(E30,e5a40c1c6c9bab46_a_col5!A:N,8,0)),"")</f>
        <v/>
      </c>
      <c r="M30" s="10" t="str">
        <f>IFERROR(IF(VLOOKUP(E30,e5a40c1c6c9bab46_a_col5!A:N,9,0)=0,"",VLOOKUP(E30,e5a40c1c6c9bab46_a_col5!A:N,9,0)),"")</f>
        <v>√</v>
      </c>
      <c r="N30" s="10" t="str">
        <f>IFERROR(IF(VLOOKUP(E30,e5a40c1c6c9bab46_a_col5!A:N,10,0)=0,"",VLOOKUP(E30,e5a40c1c6c9bab46_a_col5!A:N,10,0)),"")</f>
        <v>√</v>
      </c>
      <c r="O30" s="10" t="str">
        <f>IFERROR(IF(VLOOKUP(E30,e5a40c1c6c9bab46_a_col5!A:N,11,0)=0,"",VLOOKUP(E30,e5a40c1c6c9bab46_a_col5!A:N,11,0)),"")</f>
        <v/>
      </c>
      <c r="P30" s="10" t="str">
        <f>IFERROR(IF(VLOOKUP(E30,e5a40c1c6c9bab46_a_col5!A:N,12,0)=0,"",VLOOKUP(E30,e5a40c1c6c9bab46_a_col5!A:N,12,0)),"")</f>
        <v/>
      </c>
      <c r="Q30" s="10" t="str">
        <f>IFERROR(IF(VLOOKUP(E30,e5a40c1c6c9bab46_a_col5!A:N,13,0)=0,"",VLOOKUP(E30,e5a40c1c6c9bab46_a_col5!A:N,13,0)),"")</f>
        <v>0731-85483623</v>
      </c>
      <c r="R30" s="10" t="str">
        <f>IFERROR(IF(VLOOKUP(E30,e5a40c1c6c9bab46_a_col5!A:N,14,0)=0,"",VLOOKUP(E30,e5a40c1c6c9bab46_a_col5!A:N,14,0)),"")</f>
        <v/>
      </c>
    </row>
    <row r="31" spans="1:18" s="2" customFormat="1" ht="123" customHeight="1">
      <c r="A31" s="10">
        <f t="shared" si="2"/>
        <v>26</v>
      </c>
      <c r="B31" s="10" t="s">
        <v>21</v>
      </c>
      <c r="C31" s="10" t="str">
        <f>IFERROR(IF(VLOOKUP(E31,e5a40c1c6c9bab46_a_col5!A:N,2,0)=0,"",VLOOKUP(E31,e5a40c1c6c9bab46_a_col5!A:N,2,0)),"")</f>
        <v>湖南省水利厅</v>
      </c>
      <c r="D31" s="10" t="str">
        <f>IFERROR(IF(VLOOKUP(E31,e5a40c1c6c9bab46_a_col5!A:N,3,0)=0,"",VLOOKUP(E31,e5a40c1c6c9bab46_a_col5!A:N,3,0)),"")</f>
        <v>移民个人补偿补助</v>
      </c>
      <c r="E31" s="13" t="s">
        <v>83</v>
      </c>
      <c r="F31" s="10" t="str">
        <f>IFERROR(IF(VLOOKUP(E31,e5a40c1c6c9bab46_a_col5!A:N,4,0)=0,"",VLOOKUP(E31,e5a40c1c6c9bab46_a_col5!A:N,4,0)),"")</f>
        <v>移民个补</v>
      </c>
      <c r="G31" s="12" t="str">
        <f>IFERROR(IF(VLOOKUP(E31,e5a40c1c6c9bab46_a_col5!A:N,5,0)=0,"",VLOOKUP(E31,e5a40c1c6c9bab46_a_col5!A:N,5,0)),"")</f>
        <v>《湖南省水库移民开发管理局关于印发〈湖南省大中型水库建设征地补偿和移民安置资金管理办法〉的通知》（湘移发〔2015〕18号）</v>
      </c>
      <c r="H31" s="10" t="str">
        <f>IFERROR(IF(VLOOKUP(E31,e5a40c1c6c9bab46_a_col5!A:N,6,0)=0,"",VLOOKUP(E31,e5a40c1c6c9bab46_a_col5!A:N,6,0)),"")</f>
        <v>新建大中型水库移民房屋及附属设施补偿、搬迁补助、林木及零星树木补偿、分散安置移民基础设施建设补偿补助。</v>
      </c>
      <c r="I31" s="12" t="s">
        <v>84</v>
      </c>
      <c r="J31" s="10" t="s">
        <v>85</v>
      </c>
      <c r="K31" s="10" t="str">
        <f>IFERROR(IF(VLOOKUP(E31,e5a40c1c6c9bab46_a_col5!A:N,7,0)=0,"",VLOOKUP(E31,e5a40c1c6c9bab46_a_col5!A:N,7,0)),"")</f>
        <v>不定期</v>
      </c>
      <c r="L31" s="10" t="str">
        <f>IFERROR(IF(VLOOKUP(E31,e5a40c1c6c9bab46_a_col5!A:N,8,0)=0,"",VLOOKUP(E31,e5a40c1c6c9bab46_a_col5!A:N,8,0)),"")</f>
        <v/>
      </c>
      <c r="M31" s="10" t="str">
        <f>IFERROR(IF(VLOOKUP(E31,e5a40c1c6c9bab46_a_col5!A:N,9,0)=0,"",VLOOKUP(E31,e5a40c1c6c9bab46_a_col5!A:N,9,0)),"")</f>
        <v>√</v>
      </c>
      <c r="N31" s="10" t="str">
        <f>IFERROR(IF(VLOOKUP(E31,e5a40c1c6c9bab46_a_col5!A:N,10,0)=0,"",VLOOKUP(E31,e5a40c1c6c9bab46_a_col5!A:N,10,0)),"")</f>
        <v>√</v>
      </c>
      <c r="O31" s="10" t="str">
        <f>IFERROR(IF(VLOOKUP(E31,e5a40c1c6c9bab46_a_col5!A:N,11,0)=0,"",VLOOKUP(E31,e5a40c1c6c9bab46_a_col5!A:N,11,0)),"")</f>
        <v/>
      </c>
      <c r="P31" s="10" t="str">
        <f>IFERROR(IF(VLOOKUP(E31,e5a40c1c6c9bab46_a_col5!A:N,12,0)=0,"",VLOOKUP(E31,e5a40c1c6c9bab46_a_col5!A:N,12,0)),"")</f>
        <v/>
      </c>
      <c r="Q31" s="10" t="str">
        <f>IFERROR(IF(VLOOKUP(E31,e5a40c1c6c9bab46_a_col5!A:N,13,0)=0,"",VLOOKUP(E31,e5a40c1c6c9bab46_a_col5!A:N,13,0)),"")</f>
        <v>0731-85483623</v>
      </c>
      <c r="R31" s="10" t="str">
        <f>IFERROR(IF(VLOOKUP(E31,e5a40c1c6c9bab46_a_col5!A:N,14,0)=0,"",VLOOKUP(E31,e5a40c1c6c9bab46_a_col5!A:N,14,0)),"")</f>
        <v/>
      </c>
    </row>
    <row r="32" spans="1:18" s="2" customFormat="1" ht="114.95" customHeight="1">
      <c r="A32" s="10">
        <f t="shared" si="2"/>
        <v>27</v>
      </c>
      <c r="B32" s="10" t="s">
        <v>21</v>
      </c>
      <c r="C32" s="10" t="str">
        <f>IFERROR(IF(VLOOKUP(E32,e5a40c1c6c9bab46_a_col5!A:N,2,0)=0,"",VLOOKUP(E32,e5a40c1c6c9bab46_a_col5!A:N,2,0)),"")</f>
        <v>湖南省退役军人事务厅</v>
      </c>
      <c r="D32" s="10" t="str">
        <f>IFERROR(IF(VLOOKUP(E32,e5a40c1c6c9bab46_a_col5!A:N,3,0)=0,"",VLOOKUP(E32,e5a40c1c6c9bab46_a_col5!A:N,3,0)),"")</f>
        <v>在乡复员军人生活补助</v>
      </c>
      <c r="E32" s="13" t="s">
        <v>86</v>
      </c>
      <c r="F32" s="10" t="str">
        <f>IFERROR(IF(VLOOKUP(E32,e5a40c1c6c9bab46_a_col5!A:N,4,0)=0,"",VLOOKUP(E32,e5a40c1c6c9bab46_a_col5!A:N,4,0)),"")</f>
        <v>在乡复员</v>
      </c>
      <c r="G32" s="12" t="str">
        <f>IFERROR(IF(VLOOKUP(E32,e5a40c1c6c9bab46_a_col5!A:N,5,0)=0,"",VLOOKUP(E32,e5a40c1c6c9bab46_a_col5!A:N,5,0)),"")</f>
        <v>1.《军人抚恤优待条例》
2.《湖南省退役军人事务厅 湖南省财政厅关于调整部分优抚对象等人员抚恤和生活补助标准的通知》（湘退役军人发〔2022〕67号）</v>
      </c>
      <c r="H32" s="10" t="str">
        <f>IFERROR(IF(VLOOKUP(E32,e5a40c1c6c9bab46_a_col5!A:N,6,0)=0,"",VLOOKUP(E32,e5a40c1c6c9bab46_a_col5!A:N,6,0)),"")</f>
        <v>发放优抚对象抚恤补助。</v>
      </c>
      <c r="I32" s="12" t="s">
        <v>87</v>
      </c>
      <c r="J32" s="10" t="s">
        <v>88</v>
      </c>
      <c r="K32" s="10" t="str">
        <f>IFERROR(IF(VLOOKUP(E32,e5a40c1c6c9bab46_a_col5!A:N,7,0)=0,"",VLOOKUP(E32,e5a40c1c6c9bab46_a_col5!A:N,7,0)),"")</f>
        <v>月</v>
      </c>
      <c r="L32" s="10" t="str">
        <f>IFERROR(IF(VLOOKUP(E32,e5a40c1c6c9bab46_a_col5!A:N,8,0)=0,"",VLOOKUP(E32,e5a40c1c6c9bab46_a_col5!A:N,8,0)),"")</f>
        <v/>
      </c>
      <c r="M32" s="10" t="str">
        <f>IFERROR(IF(VLOOKUP(E32,e5a40c1c6c9bab46_a_col5!A:N,9,0)=0,"",VLOOKUP(E32,e5a40c1c6c9bab46_a_col5!A:N,9,0)),"")</f>
        <v>√</v>
      </c>
      <c r="N32" s="10" t="str">
        <f>IFERROR(IF(VLOOKUP(E32,e5a40c1c6c9bab46_a_col5!A:N,10,0)=0,"",VLOOKUP(E32,e5a40c1c6c9bab46_a_col5!A:N,10,0)),"")</f>
        <v>√</v>
      </c>
      <c r="O32" s="10" t="str">
        <f>IFERROR(IF(VLOOKUP(E32,e5a40c1c6c9bab46_a_col5!A:N,11,0)=0,"",VLOOKUP(E32,e5a40c1c6c9bab46_a_col5!A:N,11,0)),"")</f>
        <v/>
      </c>
      <c r="P32" s="10" t="str">
        <f>IFERROR(IF(VLOOKUP(E32,e5a40c1c6c9bab46_a_col5!A:N,12,0)=0,"",VLOOKUP(E32,e5a40c1c6c9bab46_a_col5!A:N,12,0)),"")</f>
        <v/>
      </c>
      <c r="Q32" s="10" t="str">
        <f>IFERROR(IF(VLOOKUP(E32,e5a40c1c6c9bab46_a_col5!A:N,13,0)=0,"",VLOOKUP(E32,e5a40c1c6c9bab46_a_col5!A:N,13,0)),"")</f>
        <v>0731-85936659</v>
      </c>
      <c r="R32" s="10" t="str">
        <f>IFERROR(IF(VLOOKUP(E32,e5a40c1c6c9bab46_a_col5!A:N,14,0)=0,"",VLOOKUP(E32,e5a40c1c6c9bab46_a_col5!A:N,14,0)),"")</f>
        <v>政策可以公开，发放明细只对补贴对象公开</v>
      </c>
    </row>
    <row r="33" spans="1:18" s="2" customFormat="1" ht="125.1" customHeight="1">
      <c r="A33" s="10">
        <f t="shared" si="2"/>
        <v>28</v>
      </c>
      <c r="B33" s="10" t="s">
        <v>21</v>
      </c>
      <c r="C33" s="10" t="str">
        <f>IFERROR(IF(VLOOKUP(E33,e5a40c1c6c9bab46_a_col5!A:N,2,0)=0,"",VLOOKUP(E33,e5a40c1c6c9bab46_a_col5!A:N,2,0)),"")</f>
        <v>湖南省退役军人事务厅</v>
      </c>
      <c r="D33" s="10" t="str">
        <f>IFERROR(IF(VLOOKUP(E33,e5a40c1c6c9bab46_a_col5!A:N,3,0)=0,"",VLOOKUP(E33,e5a40c1c6c9bab46_a_col5!A:N,3,0)),"")</f>
        <v>重点优抚对象丧葬费补助</v>
      </c>
      <c r="E33" s="13" t="s">
        <v>89</v>
      </c>
      <c r="F33" s="10" t="str">
        <f>IFERROR(IF(VLOOKUP(E33,e5a40c1c6c9bab46_a_col5!A:N,4,0)=0,"",VLOOKUP(E33,e5a40c1c6c9bab46_a_col5!A:N,4,0)),"")</f>
        <v>优抚丧葬</v>
      </c>
      <c r="G33" s="12" t="str">
        <f>IFERROR(IF(VLOOKUP(E33,e5a40c1c6c9bab46_a_col5!A:N,5,0)=0,"",VLOOKUP(E33,e5a40c1c6c9bab46_a_col5!A:N,5,0)),"")</f>
        <v>1.《军人抚恤优待条例》
2.《湖南省退役军人事务厅 湖南省财政厅关于调整部分优抚对象等人员抚恤和生活补助标准的通知》（湘退役军人发〔2022〕67号）</v>
      </c>
      <c r="H33" s="10" t="str">
        <f>IFERROR(IF(VLOOKUP(E33,e5a40c1c6c9bab46_a_col5!A:N,6,0)=0,"",VLOOKUP(E33,e5a40c1c6c9bab46_a_col5!A:N,6,0)),"")</f>
        <v>发放优抚对象抚恤补助。</v>
      </c>
      <c r="I33" s="12" t="s">
        <v>90</v>
      </c>
      <c r="J33" s="10" t="s">
        <v>91</v>
      </c>
      <c r="K33" s="10" t="str">
        <f>IFERROR(IF(VLOOKUP(E33,e5a40c1c6c9bab46_a_col5!A:N,7,0)=0,"",VLOOKUP(E33,e5a40c1c6c9bab46_a_col5!A:N,7,0)),"")</f>
        <v>不定期</v>
      </c>
      <c r="L33" s="10" t="str">
        <f>IFERROR(IF(VLOOKUP(E33,e5a40c1c6c9bab46_a_col5!A:N,8,0)=0,"",VLOOKUP(E33,e5a40c1c6c9bab46_a_col5!A:N,8,0)),"")</f>
        <v/>
      </c>
      <c r="M33" s="10" t="str">
        <f>IFERROR(IF(VLOOKUP(E33,e5a40c1c6c9bab46_a_col5!A:N,9,0)=0,"",VLOOKUP(E33,e5a40c1c6c9bab46_a_col5!A:N,9,0)),"")</f>
        <v>√</v>
      </c>
      <c r="N33" s="10" t="str">
        <f>IFERROR(IF(VLOOKUP(E33,e5a40c1c6c9bab46_a_col5!A:N,10,0)=0,"",VLOOKUP(E33,e5a40c1c6c9bab46_a_col5!A:N,10,0)),"")</f>
        <v>√</v>
      </c>
      <c r="O33" s="10" t="str">
        <f>IFERROR(IF(VLOOKUP(E33,e5a40c1c6c9bab46_a_col5!A:N,11,0)=0,"",VLOOKUP(E33,e5a40c1c6c9bab46_a_col5!A:N,11,0)),"")</f>
        <v/>
      </c>
      <c r="P33" s="10" t="str">
        <f>IFERROR(IF(VLOOKUP(E33,e5a40c1c6c9bab46_a_col5!A:N,12,0)=0,"",VLOOKUP(E33,e5a40c1c6c9bab46_a_col5!A:N,12,0)),"")</f>
        <v/>
      </c>
      <c r="Q33" s="10" t="str">
        <f>IFERROR(IF(VLOOKUP(E33,e5a40c1c6c9bab46_a_col5!A:N,13,0)=0,"",VLOOKUP(E33,e5a40c1c6c9bab46_a_col5!A:N,13,0)),"")</f>
        <v>0731-85936659</v>
      </c>
      <c r="R33" s="10" t="str">
        <f>IFERROR(IF(VLOOKUP(E33,e5a40c1c6c9bab46_a_col5!A:N,14,0)=0,"",VLOOKUP(E33,e5a40c1c6c9bab46_a_col5!A:N,14,0)),"")</f>
        <v>政策可以公开，发放明细只对补贴对象公开</v>
      </c>
    </row>
    <row r="34" spans="1:18" s="2" customFormat="1" ht="123" customHeight="1">
      <c r="A34" s="10">
        <f t="shared" si="2"/>
        <v>29</v>
      </c>
      <c r="B34" s="10" t="s">
        <v>21</v>
      </c>
      <c r="C34" s="10" t="str">
        <f>IFERROR(IF(VLOOKUP(E34,e5a40c1c6c9bab46_a_col5!A:N,2,0)=0,"",VLOOKUP(E34,e5a40c1c6c9bab46_a_col5!A:N,2,0)),"")</f>
        <v>湖南省退役军人事务厅</v>
      </c>
      <c r="D34" s="10" t="str">
        <f>IFERROR(IF(VLOOKUP(E34,e5a40c1c6c9bab46_a_col5!A:N,3,0)=0,"",VLOOKUP(E34,e5a40c1c6c9bab46_a_col5!A:N,3,0)),"")</f>
        <v>带病回乡退伍军人生活补助</v>
      </c>
      <c r="E34" s="13" t="s">
        <v>92</v>
      </c>
      <c r="F34" s="10" t="str">
        <f>IFERROR(IF(VLOOKUP(E34,e5a40c1c6c9bab46_a_col5!A:N,4,0)=0,"",VLOOKUP(E34,e5a40c1c6c9bab46_a_col5!A:N,4,0)),"")</f>
        <v>带病回乡</v>
      </c>
      <c r="G34" s="12" t="str">
        <f>IFERROR(IF(VLOOKUP(E34,e5a40c1c6c9bab46_a_col5!A:N,5,0)=0,"",VLOOKUP(E34,e5a40c1c6c9bab46_a_col5!A:N,5,0)),"")</f>
        <v>1.《军人抚恤优待条例》
2.《湖南省退役军人事务厅 湖南省财政厅关于调整部分优抚对象等人员抚恤和生活补助标准的通知》（湘退役军人发〔2022〕67号）</v>
      </c>
      <c r="H34" s="10" t="str">
        <f>IFERROR(IF(VLOOKUP(E34,e5a40c1c6c9bab46_a_col5!A:N,6,0)=0,"",VLOOKUP(E34,e5a40c1c6c9bab46_a_col5!A:N,6,0)),"")</f>
        <v>发放优抚对象抚恤补助。</v>
      </c>
      <c r="I34" s="12" t="s">
        <v>93</v>
      </c>
      <c r="J34" s="10" t="s">
        <v>94</v>
      </c>
      <c r="K34" s="10" t="str">
        <f>IFERROR(IF(VLOOKUP(E34,e5a40c1c6c9bab46_a_col5!A:N,7,0)=0,"",VLOOKUP(E34,e5a40c1c6c9bab46_a_col5!A:N,7,0)),"")</f>
        <v>月</v>
      </c>
      <c r="L34" s="10" t="str">
        <f>IFERROR(IF(VLOOKUP(E34,e5a40c1c6c9bab46_a_col5!A:N,8,0)=0,"",VLOOKUP(E34,e5a40c1c6c9bab46_a_col5!A:N,8,0)),"")</f>
        <v/>
      </c>
      <c r="M34" s="10" t="str">
        <f>IFERROR(IF(VLOOKUP(E34,e5a40c1c6c9bab46_a_col5!A:N,9,0)=0,"",VLOOKUP(E34,e5a40c1c6c9bab46_a_col5!A:N,9,0)),"")</f>
        <v>√</v>
      </c>
      <c r="N34" s="10" t="str">
        <f>IFERROR(IF(VLOOKUP(E34,e5a40c1c6c9bab46_a_col5!A:N,10,0)=0,"",VLOOKUP(E34,e5a40c1c6c9bab46_a_col5!A:N,10,0)),"")</f>
        <v>√</v>
      </c>
      <c r="O34" s="10" t="str">
        <f>IFERROR(IF(VLOOKUP(E34,e5a40c1c6c9bab46_a_col5!A:N,11,0)=0,"",VLOOKUP(E34,e5a40c1c6c9bab46_a_col5!A:N,11,0)),"")</f>
        <v/>
      </c>
      <c r="P34" s="10" t="str">
        <f>IFERROR(IF(VLOOKUP(E34,e5a40c1c6c9bab46_a_col5!A:N,12,0)=0,"",VLOOKUP(E34,e5a40c1c6c9bab46_a_col5!A:N,12,0)),"")</f>
        <v/>
      </c>
      <c r="Q34" s="10" t="str">
        <f>IFERROR(IF(VLOOKUP(E34,e5a40c1c6c9bab46_a_col5!A:N,13,0)=0,"",VLOOKUP(E34,e5a40c1c6c9bab46_a_col5!A:N,13,0)),"")</f>
        <v>0731-85936659</v>
      </c>
      <c r="R34" s="10" t="str">
        <f>IFERROR(IF(VLOOKUP(E34,e5a40c1c6c9bab46_a_col5!A:N,14,0)=0,"",VLOOKUP(E34,e5a40c1c6c9bab46_a_col5!A:N,14,0)),"")</f>
        <v>政策可以公开，发放明细只对补贴对象公开</v>
      </c>
    </row>
    <row r="35" spans="1:18" s="2" customFormat="1" ht="114" customHeight="1">
      <c r="A35" s="10">
        <f t="shared" si="2"/>
        <v>30</v>
      </c>
      <c r="B35" s="10" t="s">
        <v>21</v>
      </c>
      <c r="C35" s="10" t="str">
        <f>IFERROR(IF(VLOOKUP(E35,e5a40c1c6c9bab46_a_col5!A:N,2,0)=0,"",VLOOKUP(E35,e5a40c1c6c9bab46_a_col5!A:N,2,0)),"")</f>
        <v>湖南省退役军人事务厅</v>
      </c>
      <c r="D35" s="10" t="str">
        <f>IFERROR(IF(VLOOKUP(E35,e5a40c1c6c9bab46_a_col5!A:N,3,0)=0,"",VLOOKUP(E35,e5a40c1c6c9bab46_a_col5!A:N,3,0)),"")</f>
        <v>“三属”定期抚恤</v>
      </c>
      <c r="E35" s="13" t="s">
        <v>95</v>
      </c>
      <c r="F35" s="10" t="str">
        <f>IFERROR(IF(VLOOKUP(E35,e5a40c1c6c9bab46_a_col5!A:N,4,0)=0,"",VLOOKUP(E35,e5a40c1c6c9bab46_a_col5!A:N,4,0)),"")</f>
        <v>三属优抚</v>
      </c>
      <c r="G35" s="12" t="str">
        <f>IFERROR(IF(VLOOKUP(E35,e5a40c1c6c9bab46_a_col5!A:N,5,0)=0,"",VLOOKUP(E35,e5a40c1c6c9bab46_a_col5!A:N,5,0)),"")</f>
        <v>1.《军人抚恤优待条例》
2.《湖南省退役军人事务厅 湖南省财政厅关于调整部分优抚对象等人员抚恤和生活补助标准的通知》（湘退役军人发〔2022〕67号）</v>
      </c>
      <c r="H35" s="10" t="str">
        <f>IFERROR(IF(VLOOKUP(E35,e5a40c1c6c9bab46_a_col5!A:N,6,0)=0,"",VLOOKUP(E35,e5a40c1c6c9bab46_a_col5!A:N,6,0)),"")</f>
        <v>发放优抚对象抚恤补助。</v>
      </c>
      <c r="I35" s="12" t="s">
        <v>96</v>
      </c>
      <c r="J35" s="10" t="s">
        <v>97</v>
      </c>
      <c r="K35" s="10" t="str">
        <f>IFERROR(IF(VLOOKUP(E35,e5a40c1c6c9bab46_a_col5!A:N,7,0)=0,"",VLOOKUP(E35,e5a40c1c6c9bab46_a_col5!A:N,7,0)),"")</f>
        <v>月</v>
      </c>
      <c r="L35" s="10" t="str">
        <f>IFERROR(IF(VLOOKUP(E35,e5a40c1c6c9bab46_a_col5!A:N,8,0)=0,"",VLOOKUP(E35,e5a40c1c6c9bab46_a_col5!A:N,8,0)),"")</f>
        <v/>
      </c>
      <c r="M35" s="10" t="str">
        <f>IFERROR(IF(VLOOKUP(E35,e5a40c1c6c9bab46_a_col5!A:N,9,0)=0,"",VLOOKUP(E35,e5a40c1c6c9bab46_a_col5!A:N,9,0)),"")</f>
        <v>√</v>
      </c>
      <c r="N35" s="10" t="str">
        <f>IFERROR(IF(VLOOKUP(E35,e5a40c1c6c9bab46_a_col5!A:N,10,0)=0,"",VLOOKUP(E35,e5a40c1c6c9bab46_a_col5!A:N,10,0)),"")</f>
        <v>√</v>
      </c>
      <c r="O35" s="10" t="str">
        <f>IFERROR(IF(VLOOKUP(E35,e5a40c1c6c9bab46_a_col5!A:N,11,0)=0,"",VLOOKUP(E35,e5a40c1c6c9bab46_a_col5!A:N,11,0)),"")</f>
        <v/>
      </c>
      <c r="P35" s="10" t="str">
        <f>IFERROR(IF(VLOOKUP(E35,e5a40c1c6c9bab46_a_col5!A:N,12,0)=0,"",VLOOKUP(E35,e5a40c1c6c9bab46_a_col5!A:N,12,0)),"")</f>
        <v/>
      </c>
      <c r="Q35" s="10" t="str">
        <f>IFERROR(IF(VLOOKUP(E35,e5a40c1c6c9bab46_a_col5!A:N,13,0)=0,"",VLOOKUP(E35,e5a40c1c6c9bab46_a_col5!A:N,13,0)),"")</f>
        <v>0731-85936659</v>
      </c>
      <c r="R35" s="10" t="str">
        <f>IFERROR(IF(VLOOKUP(E35,e5a40c1c6c9bab46_a_col5!A:N,14,0)=0,"",VLOOKUP(E35,e5a40c1c6c9bab46_a_col5!A:N,14,0)),"")</f>
        <v>政策可以公开，发放明细只对补贴对象公开</v>
      </c>
    </row>
    <row r="36" spans="1:18" s="2" customFormat="1" ht="101.1" customHeight="1">
      <c r="A36" s="10">
        <f t="shared" si="2"/>
        <v>31</v>
      </c>
      <c r="B36" s="10" t="s">
        <v>21</v>
      </c>
      <c r="C36" s="10" t="str">
        <f>IFERROR(IF(VLOOKUP(E36,e5a40c1c6c9bab46_a_col5!A:N,2,0)=0,"",VLOOKUP(E36,e5a40c1c6c9bab46_a_col5!A:N,2,0)),"")</f>
        <v>湖南省退役军人事务厅</v>
      </c>
      <c r="D36" s="10" t="str">
        <f>IFERROR(IF(VLOOKUP(E36,e5a40c1c6c9bab46_a_col5!A:N,3,0)=0,"",VLOOKUP(E36,e5a40c1c6c9bab46_a_col5!A:N,3,0)),"")</f>
        <v>老年烈士子女定期生活补助</v>
      </c>
      <c r="E36" s="13" t="s">
        <v>98</v>
      </c>
      <c r="F36" s="10" t="str">
        <f>IFERROR(IF(VLOOKUP(E36,e5a40c1c6c9bab46_a_col5!A:N,4,0)=0,"",VLOOKUP(E36,e5a40c1c6c9bab46_a_col5!A:N,4,0)),"")</f>
        <v>老烈子补</v>
      </c>
      <c r="G36" s="12" t="str">
        <f>IFERROR(IF(VLOOKUP(E36,e5a40c1c6c9bab46_a_col5!A:N,5,0)=0,"",VLOOKUP(E36,e5a40c1c6c9bab46_a_col5!A:N,5,0)),"")</f>
        <v>1.《军人抚恤优待条例》
2.《湖南省退役军人事务厅 湖南省财政厅关于调整部分优抚对象等人员抚恤和生活补助标准的通知》（湘退役军人发〔2022〕67号）</v>
      </c>
      <c r="H36" s="10" t="str">
        <f>IFERROR(IF(VLOOKUP(E36,e5a40c1c6c9bab46_a_col5!A:N,6,0)=0,"",VLOOKUP(E36,e5a40c1c6c9bab46_a_col5!A:N,6,0)),"")</f>
        <v>发放优抚对象抚恤补助。</v>
      </c>
      <c r="I36" s="12" t="s">
        <v>558</v>
      </c>
      <c r="J36" s="10" t="s">
        <v>99</v>
      </c>
      <c r="K36" s="10" t="str">
        <f>IFERROR(IF(VLOOKUP(E36,e5a40c1c6c9bab46_a_col5!A:N,7,0)=0,"",VLOOKUP(E36,e5a40c1c6c9bab46_a_col5!A:N,7,0)),"")</f>
        <v>月</v>
      </c>
      <c r="L36" s="10" t="str">
        <f>IFERROR(IF(VLOOKUP(E36,e5a40c1c6c9bab46_a_col5!A:N,8,0)=0,"",VLOOKUP(E36,e5a40c1c6c9bab46_a_col5!A:N,8,0)),"")</f>
        <v/>
      </c>
      <c r="M36" s="10" t="str">
        <f>IFERROR(IF(VLOOKUP(E36,e5a40c1c6c9bab46_a_col5!A:N,9,0)=0,"",VLOOKUP(E36,e5a40c1c6c9bab46_a_col5!A:N,9,0)),"")</f>
        <v>√</v>
      </c>
      <c r="N36" s="10" t="str">
        <f>IFERROR(IF(VLOOKUP(E36,e5a40c1c6c9bab46_a_col5!A:N,10,0)=0,"",VLOOKUP(E36,e5a40c1c6c9bab46_a_col5!A:N,10,0)),"")</f>
        <v>√</v>
      </c>
      <c r="O36" s="10" t="str">
        <f>IFERROR(IF(VLOOKUP(E36,e5a40c1c6c9bab46_a_col5!A:N,11,0)=0,"",VLOOKUP(E36,e5a40c1c6c9bab46_a_col5!A:N,11,0)),"")</f>
        <v/>
      </c>
      <c r="P36" s="10" t="str">
        <f>IFERROR(IF(VLOOKUP(E36,e5a40c1c6c9bab46_a_col5!A:N,12,0)=0,"",VLOOKUP(E36,e5a40c1c6c9bab46_a_col5!A:N,12,0)),"")</f>
        <v/>
      </c>
      <c r="Q36" s="10" t="str">
        <f>IFERROR(IF(VLOOKUP(E36,e5a40c1c6c9bab46_a_col5!A:N,13,0)=0,"",VLOOKUP(E36,e5a40c1c6c9bab46_a_col5!A:N,13,0)),"")</f>
        <v>0731-85936659</v>
      </c>
      <c r="R36" s="10" t="str">
        <f>IFERROR(IF(VLOOKUP(E36,e5a40c1c6c9bab46_a_col5!A:N,14,0)=0,"",VLOOKUP(E36,e5a40c1c6c9bab46_a_col5!A:N,14,0)),"")</f>
        <v>政策可以公开，发放明细只对补贴对象公开</v>
      </c>
    </row>
    <row r="37" spans="1:18" s="2" customFormat="1" ht="111" customHeight="1">
      <c r="A37" s="10">
        <f t="shared" ref="A37:A45" si="3">ROW()-5</f>
        <v>32</v>
      </c>
      <c r="B37" s="10" t="s">
        <v>21</v>
      </c>
      <c r="C37" s="10" t="str">
        <f>IFERROR(IF(VLOOKUP(E37,e5a40c1c6c9bab46_a_col5!A:N,2,0)=0,"",VLOOKUP(E37,e5a40c1c6c9bab46_a_col5!A:N,2,0)),"")</f>
        <v>湖南省退役军人事务厅</v>
      </c>
      <c r="D37" s="10" t="str">
        <f>IFERROR(IF(VLOOKUP(E37,e5a40c1c6c9bab46_a_col5!A:N,3,0)=0,"",VLOOKUP(E37,e5a40c1c6c9bab46_a_col5!A:N,3,0)),"")</f>
        <v>60周岁以上农村籍退役士兵生活补助</v>
      </c>
      <c r="E37" s="13" t="s">
        <v>100</v>
      </c>
      <c r="F37" s="10" t="str">
        <f>IFERROR(IF(VLOOKUP(E37,e5a40c1c6c9bab46_a_col5!A:N,4,0)=0,"",VLOOKUP(E37,e5a40c1c6c9bab46_a_col5!A:N,4,0)),"")</f>
        <v>农退士兵</v>
      </c>
      <c r="G37" s="12" t="str">
        <f>IFERROR(IF(VLOOKUP(E37,e5a40c1c6c9bab46_a_col5!A:N,5,0)=0,"",VLOOKUP(E37,e5a40c1c6c9bab46_a_col5!A:N,5,0)),"")</f>
        <v>1.《军人抚恤优待条例》
2.《湖南省退役军人事务厅 湖南省财政厅关于调整部分优抚对象等人员抚恤和生活补助标准的通知》（湘退役军人发〔2022〕67号）</v>
      </c>
      <c r="H37" s="10" t="str">
        <f>IFERROR(IF(VLOOKUP(E37,e5a40c1c6c9bab46_a_col5!A:N,6,0)=0,"",VLOOKUP(E37,e5a40c1c6c9bab46_a_col5!A:N,6,0)),"")</f>
        <v>发放优抚对象抚恤补助。</v>
      </c>
      <c r="I37" s="12" t="s">
        <v>101</v>
      </c>
      <c r="J37" s="10" t="s">
        <v>102</v>
      </c>
      <c r="K37" s="10" t="str">
        <f>IFERROR(IF(VLOOKUP(E37,e5a40c1c6c9bab46_a_col5!A:N,7,0)=0,"",VLOOKUP(E37,e5a40c1c6c9bab46_a_col5!A:N,7,0)),"")</f>
        <v>月</v>
      </c>
      <c r="L37" s="10" t="str">
        <f>IFERROR(IF(VLOOKUP(E37,e5a40c1c6c9bab46_a_col5!A:N,8,0)=0,"",VLOOKUP(E37,e5a40c1c6c9bab46_a_col5!A:N,8,0)),"")</f>
        <v/>
      </c>
      <c r="M37" s="10" t="str">
        <f>IFERROR(IF(VLOOKUP(E37,e5a40c1c6c9bab46_a_col5!A:N,9,0)=0,"",VLOOKUP(E37,e5a40c1c6c9bab46_a_col5!A:N,9,0)),"")</f>
        <v>√</v>
      </c>
      <c r="N37" s="10" t="str">
        <f>IFERROR(IF(VLOOKUP(E37,e5a40c1c6c9bab46_a_col5!A:N,10,0)=0,"",VLOOKUP(E37,e5a40c1c6c9bab46_a_col5!A:N,10,0)),"")</f>
        <v>√</v>
      </c>
      <c r="O37" s="10" t="str">
        <f>IFERROR(IF(VLOOKUP(E37,e5a40c1c6c9bab46_a_col5!A:N,11,0)=0,"",VLOOKUP(E37,e5a40c1c6c9bab46_a_col5!A:N,11,0)),"")</f>
        <v/>
      </c>
      <c r="P37" s="10" t="str">
        <f>IFERROR(IF(VLOOKUP(E37,e5a40c1c6c9bab46_a_col5!A:N,12,0)=0,"",VLOOKUP(E37,e5a40c1c6c9bab46_a_col5!A:N,12,0)),"")</f>
        <v/>
      </c>
      <c r="Q37" s="10" t="str">
        <f>IFERROR(IF(VLOOKUP(E37,e5a40c1c6c9bab46_a_col5!A:N,13,0)=0,"",VLOOKUP(E37,e5a40c1c6c9bab46_a_col5!A:N,13,0)),"")</f>
        <v>0731-85936659</v>
      </c>
      <c r="R37" s="10" t="str">
        <f>IFERROR(IF(VLOOKUP(E37,e5a40c1c6c9bab46_a_col5!A:N,14,0)=0,"",VLOOKUP(E37,e5a40c1c6c9bab46_a_col5!A:N,14,0)),"")</f>
        <v>政策可以公开，发放明细只对补贴对象公开</v>
      </c>
    </row>
    <row r="38" spans="1:18" s="2" customFormat="1" ht="99" customHeight="1">
      <c r="A38" s="10">
        <f t="shared" si="3"/>
        <v>33</v>
      </c>
      <c r="B38" s="10" t="s">
        <v>21</v>
      </c>
      <c r="C38" s="10" t="str">
        <f>IFERROR(IF(VLOOKUP(E38,e5a40c1c6c9bab46_a_col5!A:N,2,0)=0,"",VLOOKUP(E38,e5a40c1c6c9bab46_a_col5!A:N,2,0)),"")</f>
        <v>中共湖南省委组织部</v>
      </c>
      <c r="D38" s="10" t="str">
        <f>IFERROR(IF(VLOOKUP(E38,e5a40c1c6c9bab46_a_col5!A:N,3,0)=0,"",VLOOKUP(E38,e5a40c1c6c9bab46_a_col5!A:N,3,0)),"")</f>
        <v>正常离任村干部生活补贴</v>
      </c>
      <c r="E38" s="13" t="s">
        <v>103</v>
      </c>
      <c r="F38" s="10" t="str">
        <f>IFERROR(IF(VLOOKUP(E38,e5a40c1c6c9bab46_a_col5!A:N,4,0)=0,"",VLOOKUP(E38,e5a40c1c6c9bab46_a_col5!A:N,4,0)),"")</f>
        <v>离村补贴</v>
      </c>
      <c r="G38" s="12" t="str">
        <f>IFERROR(IF(VLOOKUP(E38,e5a40c1c6c9bab46_a_col5!A:N,5,0)=0,"",VLOOKUP(E38,e5a40c1c6c9bab46_a_col5!A:N,5,0)),"")</f>
        <v>《中共湖南省委组织部 湖南省财政厅关于进一步完善村级组织运转经费保障机制有关问题的通知》（湘组发〔2017〕5号）</v>
      </c>
      <c r="H38" s="10" t="str">
        <f>IFERROR(IF(VLOOKUP(E38,e5a40c1c6c9bab46_a_col5!A:N,6,0)=0,"",VLOOKUP(E38,e5a40c1c6c9bab46_a_col5!A:N,6,0)),"")</f>
        <v>对正常离任村干部进行生活补贴。</v>
      </c>
      <c r="I38" s="12" t="s">
        <v>104</v>
      </c>
      <c r="J38" s="10" t="s">
        <v>105</v>
      </c>
      <c r="K38" s="10" t="str">
        <f>IFERROR(IF(VLOOKUP(E38,e5a40c1c6c9bab46_a_col5!A:N,7,0)=0,"",VLOOKUP(E38,e5a40c1c6c9bab46_a_col5!A:N,7,0)),"")</f>
        <v>由县一级根据实际情况确定</v>
      </c>
      <c r="L38" s="10" t="str">
        <f>IFERROR(IF(VLOOKUP(E38,e5a40c1c6c9bab46_a_col5!A:N,8,0)=0,"",VLOOKUP(E38,e5a40c1c6c9bab46_a_col5!A:N,8,0)),"")</f>
        <v/>
      </c>
      <c r="M38" s="10" t="str">
        <f>IFERROR(IF(VLOOKUP(E38,e5a40c1c6c9bab46_a_col5!A:N,9,0)=0,"",VLOOKUP(E38,e5a40c1c6c9bab46_a_col5!A:N,9,0)),"")</f>
        <v>√</v>
      </c>
      <c r="N38" s="10" t="str">
        <f>IFERROR(IF(VLOOKUP(E38,e5a40c1c6c9bab46_a_col5!A:N,10,0)=0,"",VLOOKUP(E38,e5a40c1c6c9bab46_a_col5!A:N,10,0)),"")</f>
        <v>√</v>
      </c>
      <c r="O38" s="10" t="str">
        <f>IFERROR(IF(VLOOKUP(E38,e5a40c1c6c9bab46_a_col5!A:N,11,0)=0,"",VLOOKUP(E38,e5a40c1c6c9bab46_a_col5!A:N,11,0)),"")</f>
        <v/>
      </c>
      <c r="P38" s="10" t="str">
        <f>IFERROR(IF(VLOOKUP(E38,e5a40c1c6c9bab46_a_col5!A:N,12,0)=0,"",VLOOKUP(E38,e5a40c1c6c9bab46_a_col5!A:N,12,0)),"")</f>
        <v/>
      </c>
      <c r="Q38" s="10" t="str">
        <f>IFERROR(IF(VLOOKUP(E38,e5a40c1c6c9bab46_a_col5!A:N,13,0)=0,"",VLOOKUP(E38,e5a40c1c6c9bab46_a_col5!A:N,13,0)),"")</f>
        <v>0731-82218310</v>
      </c>
      <c r="R38" s="10" t="str">
        <f>IFERROR(IF(VLOOKUP(E38,e5a40c1c6c9bab46_a_col5!A:N,14,0)=0,"",VLOOKUP(E38,e5a40c1c6c9bab46_a_col5!A:N,14,0)),"")</f>
        <v>由于受财力影响，各地发放标准不一，为避免引起攀比，建议仅公开政策文件，不公开具体发放明细。</v>
      </c>
    </row>
    <row r="39" spans="1:18" s="2" customFormat="1" ht="105" customHeight="1">
      <c r="A39" s="10">
        <f t="shared" si="3"/>
        <v>34</v>
      </c>
      <c r="B39" s="10" t="s">
        <v>21</v>
      </c>
      <c r="C39" s="10" t="str">
        <f>IFERROR(IF(VLOOKUP(E39,e5a40c1c6c9bab46_a_col5!A:N,2,0)=0,"",VLOOKUP(E39,e5a40c1c6c9bab46_a_col5!A:N,2,0)),"")</f>
        <v>中共湖南省委组织部</v>
      </c>
      <c r="D39" s="10" t="str">
        <f>IFERROR(IF(VLOOKUP(E39,e5a40c1c6c9bab46_a_col5!A:N,3,0)=0,"",VLOOKUP(E39,e5a40c1c6c9bab46_a_col5!A:N,3,0)),"")</f>
        <v>村主干养老保险补贴</v>
      </c>
      <c r="E39" s="13" t="s">
        <v>106</v>
      </c>
      <c r="F39" s="10" t="str">
        <f>IFERROR(IF(VLOOKUP(E39,e5a40c1c6c9bab46_a_col5!A:N,4,0)=0,"",VLOOKUP(E39,e5a40c1c6c9bab46_a_col5!A:N,4,0)),"")</f>
        <v>村干养老</v>
      </c>
      <c r="G39" s="12" t="str">
        <f>IFERROR(IF(VLOOKUP(E39,e5a40c1c6c9bab46_a_col5!A:N,5,0)=0,"",VLOOKUP(E39,e5a40c1c6c9bab46_a_col5!A:N,5,0)),"")</f>
        <v>《中共湖南省委组织部 湖南省财政厅 湖南省人力资源和社会保障厅关于全面开展村党组织书记、村民委员会主任参加基本养老保险补贴工作的通知》（湘组〔2019〕55号）</v>
      </c>
      <c r="H39" s="10" t="str">
        <f>IFERROR(IF(VLOOKUP(E39,e5a40c1c6c9bab46_a_col5!A:N,6,0)=0,"",VLOOKUP(E39,e5a40c1c6c9bab46_a_col5!A:N,6,0)),"")</f>
        <v>对现任的村主干购买养老保险进行补贴。</v>
      </c>
      <c r="I39" s="12" t="s">
        <v>107</v>
      </c>
      <c r="J39" s="10" t="s">
        <v>108</v>
      </c>
      <c r="K39" s="10" t="str">
        <f>IFERROR(IF(VLOOKUP(E39,e5a40c1c6c9bab46_a_col5!A:N,7,0)=0,"",VLOOKUP(E39,e5a40c1c6c9bab46_a_col5!A:N,7,0)),"")</f>
        <v>按年发放</v>
      </c>
      <c r="L39" s="10" t="str">
        <f>IFERROR(IF(VLOOKUP(E39,e5a40c1c6c9bab46_a_col5!A:N,8,0)=0,"",VLOOKUP(E39,e5a40c1c6c9bab46_a_col5!A:N,8,0)),"")</f>
        <v/>
      </c>
      <c r="M39" s="10" t="str">
        <f>IFERROR(IF(VLOOKUP(E39,e5a40c1c6c9bab46_a_col5!A:N,9,0)=0,"",VLOOKUP(E39,e5a40c1c6c9bab46_a_col5!A:N,9,0)),"")</f>
        <v>√</v>
      </c>
      <c r="N39" s="10" t="str">
        <f>IFERROR(IF(VLOOKUP(E39,e5a40c1c6c9bab46_a_col5!A:N,10,0)=0,"",VLOOKUP(E39,e5a40c1c6c9bab46_a_col5!A:N,10,0)),"")</f>
        <v>√</v>
      </c>
      <c r="O39" s="10" t="str">
        <f>IFERROR(IF(VLOOKUP(E39,e5a40c1c6c9bab46_a_col5!A:N,11,0)=0,"",VLOOKUP(E39,e5a40c1c6c9bab46_a_col5!A:N,11,0)),"")</f>
        <v/>
      </c>
      <c r="P39" s="10" t="str">
        <f>IFERROR(IF(VLOOKUP(E39,e5a40c1c6c9bab46_a_col5!A:N,12,0)=0,"",VLOOKUP(E39,e5a40c1c6c9bab46_a_col5!A:N,12,0)),"")</f>
        <v/>
      </c>
      <c r="Q39" s="10" t="str">
        <f>IFERROR(IF(VLOOKUP(E39,e5a40c1c6c9bab46_a_col5!A:N,13,0)=0,"",VLOOKUP(E39,e5a40c1c6c9bab46_a_col5!A:N,13,0)),"")</f>
        <v>0731-82218310</v>
      </c>
      <c r="R39" s="10" t="str">
        <f>IFERROR(IF(VLOOKUP(E39,e5a40c1c6c9bab46_a_col5!A:N,14,0)=0,"",VLOOKUP(E39,e5a40c1c6c9bab46_a_col5!A:N,14,0)),"")</f>
        <v>由于受财力影响，各地发放标准不一，为避免引起攀比，建议仅公开政策文件，不公开具体发放明细。</v>
      </c>
    </row>
    <row r="40" spans="1:18" s="2" customFormat="1" ht="234.95" customHeight="1">
      <c r="A40" s="10">
        <f t="shared" si="3"/>
        <v>35</v>
      </c>
      <c r="B40" s="10" t="s">
        <v>21</v>
      </c>
      <c r="C40" s="10" t="str">
        <f>IFERROR(IF(VLOOKUP(E40,e5a40c1c6c9bab46_a_col5!A:N,2,0)=0,"",VLOOKUP(E40,e5a40c1c6c9bab46_a_col5!A:N,2,0)),"")</f>
        <v>湖南省卫生健康委员会</v>
      </c>
      <c r="D40" s="10" t="str">
        <f>IFERROR(IF(VLOOKUP(E40,e5a40c1c6c9bab46_a_col5!A:N,3,0)=0,"",VLOOKUP(E40,e5a40c1c6c9bab46_a_col5!A:N,3,0)),"")</f>
        <v>独生子女保健费（财政筹资对象）</v>
      </c>
      <c r="E40" s="13" t="s">
        <v>109</v>
      </c>
      <c r="F40" s="10" t="str">
        <f>IFERROR(IF(VLOOKUP(E40,e5a40c1c6c9bab46_a_col5!A:N,4,0)=0,"",VLOOKUP(E40,e5a40c1c6c9bab46_a_col5!A:N,4,0)),"")</f>
        <v>独生保健</v>
      </c>
      <c r="G40" s="12" t="str">
        <f>IFERROR(IF(VLOOKUP(E40,e5a40c1c6c9bab46_a_col5!A:N,5,0)=0,"",VLOOKUP(E40,e5a40c1c6c9bab46_a_col5!A:N,5,0)),"")</f>
        <v>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v>
      </c>
      <c r="H40" s="10" t="str">
        <f>IFERROR(IF(VLOOKUP(E40,e5a40c1c6c9bab46_a_col5!A:N,6,0)=0,"",VLOOKUP(E40,e5a40c1c6c9bab46_a_col5!A:N,6,0)),"")</f>
        <v>独生子女父母保健费。</v>
      </c>
      <c r="I40" s="12" t="s">
        <v>110</v>
      </c>
      <c r="J40" s="10" t="s">
        <v>111</v>
      </c>
      <c r="K40" s="10" t="str">
        <f>IFERROR(IF(VLOOKUP(E40,e5a40c1c6c9bab46_a_col5!A:N,7,0)=0,"",VLOOKUP(E40,e5a40c1c6c9bab46_a_col5!A:N,7,0)),"")</f>
        <v>按年发放，每年发放一次</v>
      </c>
      <c r="L40" s="10" t="str">
        <f>IFERROR(IF(VLOOKUP(E40,e5a40c1c6c9bab46_a_col5!A:N,8,0)=0,"",VLOOKUP(E40,e5a40c1c6c9bab46_a_col5!A:N,8,0)),"")</f>
        <v/>
      </c>
      <c r="M40" s="10" t="str">
        <f>IFERROR(IF(VLOOKUP(E40,e5a40c1c6c9bab46_a_col5!A:N,9,0)=0,"",VLOOKUP(E40,e5a40c1c6c9bab46_a_col5!A:N,9,0)),"")</f>
        <v>√</v>
      </c>
      <c r="N40" s="10" t="str">
        <f>IFERROR(IF(VLOOKUP(E40,e5a40c1c6c9bab46_a_col5!A:N,10,0)=0,"",VLOOKUP(E40,e5a40c1c6c9bab46_a_col5!A:N,10,0)),"")</f>
        <v>√</v>
      </c>
      <c r="O40" s="10" t="str">
        <f>IFERROR(IF(VLOOKUP(E40,e5a40c1c6c9bab46_a_col5!A:N,11,0)=0,"",VLOOKUP(E40,e5a40c1c6c9bab46_a_col5!A:N,11,0)),"")</f>
        <v/>
      </c>
      <c r="P40" s="10" t="str">
        <f>IFERROR(IF(VLOOKUP(E40,e5a40c1c6c9bab46_a_col5!A:N,12,0)=0,"",VLOOKUP(E40,e5a40c1c6c9bab46_a_col5!A:N,12,0)),"")</f>
        <v/>
      </c>
      <c r="Q40" s="10" t="str">
        <f>IFERROR(IF(VLOOKUP(E40,e5a40c1c6c9bab46_a_col5!A:N,13,0)=0,"",VLOOKUP(E40,e5a40c1c6c9bab46_a_col5!A:N,13,0)),"")</f>
        <v>0731-84822044</v>
      </c>
      <c r="R40" s="10" t="str">
        <f>IFERROR(IF(VLOOKUP(E40,e5a40c1c6c9bab46_a_col5!A:N,14,0)=0,"",VLOOKUP(E40,e5a40c1c6c9bab46_a_col5!A:N,14,0)),"")</f>
        <v/>
      </c>
    </row>
    <row r="41" spans="1:18" s="2" customFormat="1" ht="218.1" customHeight="1">
      <c r="A41" s="10">
        <f t="shared" si="3"/>
        <v>36</v>
      </c>
      <c r="B41" s="10" t="s">
        <v>21</v>
      </c>
      <c r="C41" s="10" t="str">
        <f>IFERROR(IF(VLOOKUP(E41,e5a40c1c6c9bab46_a_col5!A:N,2,0)=0,"",VLOOKUP(E41,e5a40c1c6c9bab46_a_col5!A:N,2,0)),"")</f>
        <v>湖南省卫生健康委员会</v>
      </c>
      <c r="D41" s="10" t="str">
        <f>IFERROR(IF(VLOOKUP(E41,e5a40c1c6c9bab46_a_col5!A:N,3,0)=0,"",VLOOKUP(E41,e5a40c1c6c9bab46_a_col5!A:N,3,0)),"")</f>
        <v>农村部分计划生育家庭奖励扶助资金</v>
      </c>
      <c r="E41" s="13" t="s">
        <v>112</v>
      </c>
      <c r="F41" s="10" t="str">
        <f>IFERROR(IF(VLOOKUP(E41,e5a40c1c6c9bab46_a_col5!A:N,4,0)=0,"",VLOOKUP(E41,e5a40c1c6c9bab46_a_col5!A:N,4,0)),"")</f>
        <v>农村奖扶</v>
      </c>
      <c r="G41" s="12" t="str">
        <f>IFERROR(IF(VLOOKUP(E41,e5a40c1c6c9bab46_a_col5!A:N,5,0)=0,"",VLOOKUP(E41,e5a40c1c6c9bab46_a_col5!A:N,5,0)),"")</f>
        <v>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v>
      </c>
      <c r="H41" s="10" t="str">
        <f>IFERROR(IF(VLOOKUP(E41,e5a40c1c6c9bab46_a_col5!A:N,6,0)=0,"",VLOOKUP(E41,e5a40c1c6c9bab46_a_col5!A:N,6,0)),"")</f>
        <v>农村部分计划生育家庭奖励扶助。</v>
      </c>
      <c r="I41" s="12" t="s">
        <v>113</v>
      </c>
      <c r="J41" s="10" t="s">
        <v>114</v>
      </c>
      <c r="K41" s="10" t="str">
        <f>IFERROR(IF(VLOOKUP(E41,e5a40c1c6c9bab46_a_col5!A:N,7,0)=0,"",VLOOKUP(E41,e5a40c1c6c9bab46_a_col5!A:N,7,0)),"")</f>
        <v>按年发放，每年发放一次</v>
      </c>
      <c r="L41" s="10" t="str">
        <f>IFERROR(IF(VLOOKUP(E41,e5a40c1c6c9bab46_a_col5!A:N,8,0)=0,"",VLOOKUP(E41,e5a40c1c6c9bab46_a_col5!A:N,8,0)),"")</f>
        <v/>
      </c>
      <c r="M41" s="10" t="str">
        <f>IFERROR(IF(VLOOKUP(E41,e5a40c1c6c9bab46_a_col5!A:N,9,0)=0,"",VLOOKUP(E41,e5a40c1c6c9bab46_a_col5!A:N,9,0)),"")</f>
        <v>√</v>
      </c>
      <c r="N41" s="10" t="str">
        <f>IFERROR(IF(VLOOKUP(E41,e5a40c1c6c9bab46_a_col5!A:N,10,0)=0,"",VLOOKUP(E41,e5a40c1c6c9bab46_a_col5!A:N,10,0)),"")</f>
        <v>√</v>
      </c>
      <c r="O41" s="10" t="str">
        <f>IFERROR(IF(VLOOKUP(E41,e5a40c1c6c9bab46_a_col5!A:N,11,0)=0,"",VLOOKUP(E41,e5a40c1c6c9bab46_a_col5!A:N,11,0)),"")</f>
        <v/>
      </c>
      <c r="P41" s="10" t="str">
        <f>IFERROR(IF(VLOOKUP(E41,e5a40c1c6c9bab46_a_col5!A:N,12,0)=0,"",VLOOKUP(E41,e5a40c1c6c9bab46_a_col5!A:N,12,0)),"")</f>
        <v/>
      </c>
      <c r="Q41" s="10" t="str">
        <f>IFERROR(IF(VLOOKUP(E41,e5a40c1c6c9bab46_a_col5!A:N,13,0)=0,"",VLOOKUP(E41,e5a40c1c6c9bab46_a_col5!A:N,13,0)),"")</f>
        <v>0731-84822044</v>
      </c>
      <c r="R41" s="10" t="str">
        <f>IFERROR(IF(VLOOKUP(E41,e5a40c1c6c9bab46_a_col5!A:N,14,0)=0,"",VLOOKUP(E41,e5a40c1c6c9bab46_a_col5!A:N,14,0)),"")</f>
        <v/>
      </c>
    </row>
    <row r="42" spans="1:18" s="2" customFormat="1" ht="98.1" customHeight="1">
      <c r="A42" s="10">
        <f t="shared" si="3"/>
        <v>37</v>
      </c>
      <c r="B42" s="10" t="s">
        <v>21</v>
      </c>
      <c r="C42" s="10" t="str">
        <f>IFERROR(IF(VLOOKUP(E42,e5a40c1c6c9bab46_a_col5!A:N,2,0)=0,"",VLOOKUP(E42,e5a40c1c6c9bab46_a_col5!A:N,2,0)),"")</f>
        <v>湖南省卫生健康委员会</v>
      </c>
      <c r="D42" s="10" t="str">
        <f>IFERROR(IF(VLOOKUP(E42,e5a40c1c6c9bab46_a_col5!A:N,3,0)=0,"",VLOOKUP(E42,e5a40c1c6c9bab46_a_col5!A:N,3,0)),"")</f>
        <v>城镇独生子女父母奖励资金</v>
      </c>
      <c r="E42" s="13" t="s">
        <v>115</v>
      </c>
      <c r="F42" s="10" t="str">
        <f>IFERROR(IF(VLOOKUP(E42,e5a40c1c6c9bab46_a_col5!A:N,4,0)=0,"",VLOOKUP(E42,e5a40c1c6c9bab46_a_col5!A:N,4,0)),"")</f>
        <v>城独奖励</v>
      </c>
      <c r="G42" s="12" t="str">
        <f>IFERROR(IF(VLOOKUP(E42,e5a40c1c6c9bab46_a_col5!A:N,5,0)=0,"",VLOOKUP(E42,e5a40c1c6c9bab46_a_col5!A:N,5,0)),"")</f>
        <v>《湖南省人民政府关于印发〈湖南省完善城镇独生子女父母奖励办法若干规定〉的通知》（湘政发〔2014〕27号）</v>
      </c>
      <c r="H42" s="10" t="str">
        <f>IFERROR(IF(VLOOKUP(E42,e5a40c1c6c9bab46_a_col5!A:N,6,0)=0,"",VLOOKUP(E42,e5a40c1c6c9bab46_a_col5!A:N,6,0)),"")</f>
        <v>城镇独生子女父母奖励。</v>
      </c>
      <c r="I42" s="12" t="s">
        <v>116</v>
      </c>
      <c r="J42" s="10" t="s">
        <v>117</v>
      </c>
      <c r="K42" s="10" t="str">
        <f>IFERROR(IF(VLOOKUP(E42,e5a40c1c6c9bab46_a_col5!A:N,7,0)=0,"",VLOOKUP(E42,e5a40c1c6c9bab46_a_col5!A:N,7,0)),"")</f>
        <v>按年发放，每年发放一次</v>
      </c>
      <c r="L42" s="10" t="str">
        <f>IFERROR(IF(VLOOKUP(E42,e5a40c1c6c9bab46_a_col5!A:N,8,0)=0,"",VLOOKUP(E42,e5a40c1c6c9bab46_a_col5!A:N,8,0)),"")</f>
        <v/>
      </c>
      <c r="M42" s="10" t="str">
        <f>IFERROR(IF(VLOOKUP(E42,e5a40c1c6c9bab46_a_col5!A:N,9,0)=0,"",VLOOKUP(E42,e5a40c1c6c9bab46_a_col5!A:N,9,0)),"")</f>
        <v>√</v>
      </c>
      <c r="N42" s="10" t="str">
        <f>IFERROR(IF(VLOOKUP(E42,e5a40c1c6c9bab46_a_col5!A:N,10,0)=0,"",VLOOKUP(E42,e5a40c1c6c9bab46_a_col5!A:N,10,0)),"")</f>
        <v>√</v>
      </c>
      <c r="O42" s="10" t="str">
        <f>IFERROR(IF(VLOOKUP(E42,e5a40c1c6c9bab46_a_col5!A:N,11,0)=0,"",VLOOKUP(E42,e5a40c1c6c9bab46_a_col5!A:N,11,0)),"")</f>
        <v/>
      </c>
      <c r="P42" s="10" t="str">
        <f>IFERROR(IF(VLOOKUP(E42,e5a40c1c6c9bab46_a_col5!A:N,12,0)=0,"",VLOOKUP(E42,e5a40c1c6c9bab46_a_col5!A:N,12,0)),"")</f>
        <v/>
      </c>
      <c r="Q42" s="10" t="str">
        <f>IFERROR(IF(VLOOKUP(E42,e5a40c1c6c9bab46_a_col5!A:N,13,0)=0,"",VLOOKUP(E42,e5a40c1c6c9bab46_a_col5!A:N,13,0)),"")</f>
        <v>0731-84822044</v>
      </c>
      <c r="R42" s="10" t="str">
        <f>IFERROR(IF(VLOOKUP(E42,e5a40c1c6c9bab46_a_col5!A:N,14,0)=0,"",VLOOKUP(E42,e5a40c1c6c9bab46_a_col5!A:N,14,0)),"")</f>
        <v/>
      </c>
    </row>
    <row r="43" spans="1:18" s="2" customFormat="1" ht="144" customHeight="1">
      <c r="A43" s="10">
        <f t="shared" si="3"/>
        <v>38</v>
      </c>
      <c r="B43" s="10" t="s">
        <v>21</v>
      </c>
      <c r="C43" s="10" t="str">
        <f>IFERROR(IF(VLOOKUP(E43,e5a40c1c6c9bab46_a_col5!A:N,2,0)=0,"",VLOOKUP(E43,e5a40c1c6c9bab46_a_col5!A:N,2,0)),"")</f>
        <v>湖南省住房和城乡建设厅</v>
      </c>
      <c r="D43" s="10" t="str">
        <f>IFERROR(IF(VLOOKUP(E43,e5a40c1c6c9bab46_a_col5!A:N,3,0)=0,"",VLOOKUP(E43,e5a40c1c6c9bab46_a_col5!A:N,3,0)),"")</f>
        <v>公共租赁住房补贴</v>
      </c>
      <c r="E43" s="13" t="s">
        <v>118</v>
      </c>
      <c r="F43" s="10" t="str">
        <f>IFERROR(IF(VLOOKUP(E43,e5a40c1c6c9bab46_a_col5!A:N,4,0)=0,"",VLOOKUP(E43,e5a40c1c6c9bab46_a_col5!A:N,4,0)),"")</f>
        <v>租赁补贴</v>
      </c>
      <c r="G43" s="12" t="str">
        <f>IFERROR(IF(VLOOKUP(E43,e5a40c1c6c9bab46_a_col5!A:N,5,0)=0,"",VLOOKUP(E43,e5a40c1c6c9bab46_a_col5!A:N,5,0)),"")</f>
        <v>1.《国务院关于解决城市低收入家庭住房困难的若干意见》（国发〔2007〕24号）
2.《公共租赁住房管理办法》（住房和城乡建设部令第11号）
3.《住房城乡建设部 财政部关于做好城镇住房保障家庭租赁补贴工作的指导意见》（建保〔2016〕281号）</v>
      </c>
      <c r="H43" s="10" t="str">
        <f>IFERROR(IF(VLOOKUP(E43,e5a40c1c6c9bab46_a_col5!A:N,6,0)=0,"",VLOOKUP(E43,e5a40c1c6c9bab46_a_col5!A:N,6,0)),"")</f>
        <v>住房保障支出。</v>
      </c>
      <c r="I43" s="12" t="s">
        <v>119</v>
      </c>
      <c r="J43" s="10" t="s">
        <v>120</v>
      </c>
      <c r="K43" s="10" t="str">
        <f>IFERROR(IF(VLOOKUP(E43,e5a40c1c6c9bab46_a_col5!A:N,7,0)=0,"",VLOOKUP(E43,e5a40c1c6c9bab46_a_col5!A:N,7,0)),"")</f>
        <v>按月或按季</v>
      </c>
      <c r="L43" s="10" t="str">
        <f>IFERROR(IF(VLOOKUP(E43,e5a40c1c6c9bab46_a_col5!A:N,8,0)=0,"",VLOOKUP(E43,e5a40c1c6c9bab46_a_col5!A:N,8,0)),"")</f>
        <v>√</v>
      </c>
      <c r="M43" s="10" t="str">
        <f>IFERROR(IF(VLOOKUP(E43,e5a40c1c6c9bab46_a_col5!A:N,9,0)=0,"",VLOOKUP(E43,e5a40c1c6c9bab46_a_col5!A:N,9,0)),"")</f>
        <v/>
      </c>
      <c r="N43" s="10" t="str">
        <f>IFERROR(IF(VLOOKUP(E43,e5a40c1c6c9bab46_a_col5!A:N,10,0)=0,"",VLOOKUP(E43,e5a40c1c6c9bab46_a_col5!A:N,10,0)),"")</f>
        <v>√</v>
      </c>
      <c r="O43" s="10" t="str">
        <f>IFERROR(IF(VLOOKUP(E43,e5a40c1c6c9bab46_a_col5!A:N,11,0)=0,"",VLOOKUP(E43,e5a40c1c6c9bab46_a_col5!A:N,11,0)),"")</f>
        <v/>
      </c>
      <c r="P43" s="10" t="str">
        <f>IFERROR(IF(VLOOKUP(E43,e5a40c1c6c9bab46_a_col5!A:N,12,0)=0,"",VLOOKUP(E43,e5a40c1c6c9bab46_a_col5!A:N,12,0)),"")</f>
        <v/>
      </c>
      <c r="Q43" s="10" t="str">
        <f>IFERROR(IF(VLOOKUP(E43,e5a40c1c6c9bab46_a_col5!A:N,13,0)=0,"",VLOOKUP(E43,e5a40c1c6c9bab46_a_col5!A:N,13,0)),"")</f>
        <v>0731-88950069</v>
      </c>
      <c r="R43" s="10" t="str">
        <f>IFERROR(IF(VLOOKUP(E43,e5a40c1c6c9bab46_a_col5!A:N,14,0)=0,"",VLOOKUP(E43,e5a40c1c6c9bab46_a_col5!A:N,14,0)),"")</f>
        <v/>
      </c>
    </row>
    <row r="44" spans="1:18" s="2" customFormat="1" ht="96" customHeight="1">
      <c r="A44" s="10">
        <f t="shared" si="3"/>
        <v>39</v>
      </c>
      <c r="B44" s="10" t="s">
        <v>21</v>
      </c>
      <c r="C44" s="10" t="str">
        <f>IFERROR(IF(VLOOKUP(E44,e5a40c1c6c9bab46_a_col5!A:N,2,0)=0,"",VLOOKUP(E44,e5a40c1c6c9bab46_a_col5!A:N,2,0)),"")</f>
        <v>湖南省退役军人事务厅</v>
      </c>
      <c r="D44" s="10" t="str">
        <f>IFERROR(IF(VLOOKUP(E44,e5a40c1c6c9bab46_a_col5!A:N,3,0)=0,"",VLOOKUP(E44,e5a40c1c6c9bab46_a_col5!A:N,3,0)),"")</f>
        <v>残疾优抚对象抚恤金</v>
      </c>
      <c r="E44" s="13" t="s">
        <v>121</v>
      </c>
      <c r="F44" s="10" t="str">
        <f>IFERROR(IF(VLOOKUP(E44,e5a40c1c6c9bab46_a_col5!A:N,4,0)=0,"",VLOOKUP(E44,e5a40c1c6c9bab46_a_col5!A:N,4,0)),"")</f>
        <v>残疾优抚</v>
      </c>
      <c r="G44" s="12" t="str">
        <f>IFERROR(IF(VLOOKUP(E44,e5a40c1c6c9bab46_a_col5!A:N,5,0)=0,"",VLOOKUP(E44,e5a40c1c6c9bab46_a_col5!A:N,5,0)),"")</f>
        <v>1.《军人抚恤优待条例》
2.《湖南省退役军人事务厅 湖南省财政厅关于调整部分优抚对象等人员抚恤和生活补助标准的通知》（湘退役军人发〔2022〕67号）</v>
      </c>
      <c r="H44" s="10" t="str">
        <f>IFERROR(IF(VLOOKUP(E44,e5a40c1c6c9bab46_a_col5!A:N,6,0)=0,"",VLOOKUP(E44,e5a40c1c6c9bab46_a_col5!A:N,6,0)),"")</f>
        <v>发放优抚对象抚恤补助。</v>
      </c>
      <c r="I44" s="12" t="s">
        <v>122</v>
      </c>
      <c r="J44" s="10" t="s">
        <v>123</v>
      </c>
      <c r="K44" s="10" t="str">
        <f>IFERROR(IF(VLOOKUP(E44,e5a40c1c6c9bab46_a_col5!A:N,7,0)=0,"",VLOOKUP(E44,e5a40c1c6c9bab46_a_col5!A:N,7,0)),"")</f>
        <v>月</v>
      </c>
      <c r="L44" s="10" t="str">
        <f>IFERROR(IF(VLOOKUP(E44,e5a40c1c6c9bab46_a_col5!A:N,8,0)=0,"",VLOOKUP(E44,e5a40c1c6c9bab46_a_col5!A:N,8,0)),"")</f>
        <v/>
      </c>
      <c r="M44" s="10" t="str">
        <f>IFERROR(IF(VLOOKUP(E44,e5a40c1c6c9bab46_a_col5!A:N,9,0)=0,"",VLOOKUP(E44,e5a40c1c6c9bab46_a_col5!A:N,9,0)),"")</f>
        <v>√</v>
      </c>
      <c r="N44" s="10" t="str">
        <f>IFERROR(IF(VLOOKUP(E44,e5a40c1c6c9bab46_a_col5!A:N,10,0)=0,"",VLOOKUP(E44,e5a40c1c6c9bab46_a_col5!A:N,10,0)),"")</f>
        <v>√</v>
      </c>
      <c r="O44" s="10" t="str">
        <f>IFERROR(IF(VLOOKUP(E44,e5a40c1c6c9bab46_a_col5!A:N,11,0)=0,"",VLOOKUP(E44,e5a40c1c6c9bab46_a_col5!A:N,11,0)),"")</f>
        <v/>
      </c>
      <c r="P44" s="10" t="str">
        <f>IFERROR(IF(VLOOKUP(E44,e5a40c1c6c9bab46_a_col5!A:N,12,0)=0,"",VLOOKUP(E44,e5a40c1c6c9bab46_a_col5!A:N,12,0)),"")</f>
        <v/>
      </c>
      <c r="Q44" s="10" t="str">
        <f>IFERROR(IF(VLOOKUP(E44,e5a40c1c6c9bab46_a_col5!A:N,13,0)=0,"",VLOOKUP(E44,e5a40c1c6c9bab46_a_col5!A:N,13,0)),"")</f>
        <v>0731-85936659</v>
      </c>
      <c r="R44" s="10" t="str">
        <f>IFERROR(IF(VLOOKUP(E44,e5a40c1c6c9bab46_a_col5!A:N,14,0)=0,"",VLOOKUP(E44,e5a40c1c6c9bab46_a_col5!A:N,14,0)),"")</f>
        <v>政策可以公开，发放明细只对补贴对象公开</v>
      </c>
    </row>
    <row r="45" spans="1:18" s="2" customFormat="1" ht="230.1" customHeight="1">
      <c r="A45" s="10">
        <f t="shared" si="3"/>
        <v>40</v>
      </c>
      <c r="B45" s="10" t="s">
        <v>21</v>
      </c>
      <c r="C45" s="10" t="str">
        <f>IFERROR(IF(VLOOKUP(E45,e5a40c1c6c9bab46_a_col5!A:N,2,0)=0,"",VLOOKUP(E45,e5a40c1c6c9bab46_a_col5!A:N,2,0)),"")</f>
        <v>湖南省残疾人联合会</v>
      </c>
      <c r="D45" s="10" t="str">
        <f>IFERROR(IF(VLOOKUP(E45,e5a40c1c6c9bab46_a_col5!A:N,3,0)=0,"",VLOOKUP(E45,e5a40c1c6c9bab46_a_col5!A:N,3,0)),"")</f>
        <v>残疾人教育资助</v>
      </c>
      <c r="E45" s="13" t="s">
        <v>124</v>
      </c>
      <c r="F45" s="10" t="str">
        <f>IFERROR(IF(VLOOKUP(E45,e5a40c1c6c9bab46_a_col5!A:N,4,0)=0,"",VLOOKUP(E45,e5a40c1c6c9bab46_a_col5!A:N,4,0)),"")</f>
        <v>扶残助学</v>
      </c>
      <c r="G45" s="12" t="str">
        <f>IFERROR(IF(VLOOKUP(E45,e5a40c1c6c9bab46_a_col5!A:N,5,0)=0,"",VLOOKUP(E45,e5a40c1c6c9bab46_a_col5!A:N,5,0)),"")</f>
        <v>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v>
      </c>
      <c r="H45" s="10" t="str">
        <f>IFERROR(IF(VLOOKUP(E45,e5a40c1c6c9bab46_a_col5!A:N,6,0)=0,"",VLOOKUP(E45,e5a40c1c6c9bab46_a_col5!A:N,6,0)),"")</f>
        <v>对高中及大学阶段残疾学生、贫困家庭残疾人子女进行资助。</v>
      </c>
      <c r="I45" s="12" t="s">
        <v>125</v>
      </c>
      <c r="J45" s="10" t="s">
        <v>126</v>
      </c>
      <c r="K45" s="10" t="str">
        <f>IFERROR(IF(VLOOKUP(E45,e5a40c1c6c9bab46_a_col5!A:N,7,0)=0,"",VLOOKUP(E45,e5a40c1c6c9bab46_a_col5!A:N,7,0)),"")</f>
        <v>不定期</v>
      </c>
      <c r="L45" s="10" t="str">
        <f>IFERROR(IF(VLOOKUP(E45,e5a40c1c6c9bab46_a_col5!A:N,8,0)=0,"",VLOOKUP(E45,e5a40c1c6c9bab46_a_col5!A:N,8,0)),"")</f>
        <v>√</v>
      </c>
      <c r="M45" s="10" t="str">
        <f>IFERROR(IF(VLOOKUP(E45,e5a40c1c6c9bab46_a_col5!A:N,9,0)=0,"",VLOOKUP(E45,e5a40c1c6c9bab46_a_col5!A:N,9,0)),"")</f>
        <v/>
      </c>
      <c r="N45" s="10" t="str">
        <f>IFERROR(IF(VLOOKUP(E45,e5a40c1c6c9bab46_a_col5!A:N,10,0)=0,"",VLOOKUP(E45,e5a40c1c6c9bab46_a_col5!A:N,10,0)),"")</f>
        <v>√</v>
      </c>
      <c r="O45" s="10" t="str">
        <f>IFERROR(IF(VLOOKUP(E45,e5a40c1c6c9bab46_a_col5!A:N,11,0)=0,"",VLOOKUP(E45,e5a40c1c6c9bab46_a_col5!A:N,11,0)),"")</f>
        <v/>
      </c>
      <c r="P45" s="10" t="str">
        <f>IFERROR(IF(VLOOKUP(E45,e5a40c1c6c9bab46_a_col5!A:N,12,0)=0,"",VLOOKUP(E45,e5a40c1c6c9bab46_a_col5!A:N,12,0)),"")</f>
        <v/>
      </c>
      <c r="Q45" s="10" t="str">
        <f>IFERROR(IF(VLOOKUP(E45,e5a40c1c6c9bab46_a_col5!A:N,13,0)=0,"",VLOOKUP(E45,e5a40c1c6c9bab46_a_col5!A:N,13,0)),"")</f>
        <v>0731-84619503</v>
      </c>
      <c r="R45" s="10" t="str">
        <f>IFERROR(IF(VLOOKUP(E45,e5a40c1c6c9bab46_a_col5!A:N,14,0)=0,"",VLOOKUP(E45,e5a40c1c6c9bab46_a_col5!A:N,14,0)),"")</f>
        <v/>
      </c>
    </row>
  </sheetData>
  <autoFilter ref="A5:R45">
    <extLst/>
  </autoFilter>
  <mergeCells count="18">
    <mergeCell ref="H4:H5"/>
    <mergeCell ref="I4:I5"/>
    <mergeCell ref="J4:J5"/>
    <mergeCell ref="K4:K5"/>
    <mergeCell ref="Q4:Q5"/>
    <mergeCell ref="R4:R5"/>
    <mergeCell ref="A1:C1"/>
    <mergeCell ref="A2:R2"/>
    <mergeCell ref="A3:R3"/>
    <mergeCell ref="L4:M4"/>
    <mergeCell ref="N4:P4"/>
    <mergeCell ref="A4:A5"/>
    <mergeCell ref="B4:B5"/>
    <mergeCell ref="C4:C5"/>
    <mergeCell ref="D4:D5"/>
    <mergeCell ref="E4:E5"/>
    <mergeCell ref="F4:F5"/>
    <mergeCell ref="G4:G5"/>
  </mergeCells>
  <phoneticPr fontId="11" type="noConversion"/>
  <dataValidations count="2">
    <dataValidation type="textLength" operator="greaterThan" showInputMessage="1" showErrorMessage="1" errorTitle="错误" error="单元格为必填项，请正确填写" promptTitle="提示" prompt="单元格必填" sqref="I8 J8 I35 J35 I6:I7 I9:I14 I15:I27 I28:I29 I30:I34 I36:I43 I44:I45 I46:I100 J6:J7 J9:J14 J15:J27 J28:J29 J30:J34 J36:J43 J44:J45 J46:J100">
      <formula1>0</formula1>
    </dataValidation>
    <dataValidation type="list" showInputMessage="1" showErrorMessage="1" errorTitle="错误" error="输入值与单元格数据验证限制不匹配" promptTitle="提示" prompt="输入值从下拉列表选择" sqref="E8 E35 E6:E7 E9:E14 E15:E27 E28:E29 E30:E34 E36:E43 E44:E45 E46:E100">
      <formula1>省级惠民惠农一卡通系统发放项目名称</formula1>
    </dataValidation>
  </dataValidations>
  <pageMargins left="0.70069444444444495" right="0.70069444444444495" top="0.75138888888888899" bottom="0.75138888888888899" header="0.29861111111111099" footer="0.29861111111111099"/>
  <pageSetup scale="38"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DE1"/>
  <sheetViews>
    <sheetView workbookViewId="0"/>
  </sheetViews>
  <sheetFormatPr defaultColWidth="9" defaultRowHeight="13.5"/>
  <sheetData>
    <row r="1" spans="1:109">
      <c r="A1" t="s">
        <v>127</v>
      </c>
      <c r="B1" t="s">
        <v>128</v>
      </c>
      <c r="C1" t="s">
        <v>129</v>
      </c>
      <c r="D1" t="s">
        <v>130</v>
      </c>
      <c r="E1" t="s">
        <v>131</v>
      </c>
      <c r="F1" t="s">
        <v>132</v>
      </c>
      <c r="G1" t="s">
        <v>74</v>
      </c>
      <c r="H1" t="s">
        <v>133</v>
      </c>
      <c r="I1" t="s">
        <v>124</v>
      </c>
      <c r="J1" t="s">
        <v>134</v>
      </c>
      <c r="K1" t="s">
        <v>121</v>
      </c>
      <c r="L1" t="s">
        <v>135</v>
      </c>
      <c r="M1" t="s">
        <v>46</v>
      </c>
      <c r="N1" t="s">
        <v>64</v>
      </c>
      <c r="O1" t="s">
        <v>39</v>
      </c>
      <c r="P1" t="s">
        <v>136</v>
      </c>
      <c r="Q1" t="s">
        <v>53</v>
      </c>
      <c r="R1" t="s">
        <v>49</v>
      </c>
      <c r="S1" t="s">
        <v>137</v>
      </c>
      <c r="T1" t="s">
        <v>138</v>
      </c>
      <c r="U1" t="s">
        <v>115</v>
      </c>
      <c r="V1" t="s">
        <v>139</v>
      </c>
      <c r="W1" t="s">
        <v>140</v>
      </c>
      <c r="X1" t="s">
        <v>141</v>
      </c>
      <c r="Y1" t="s">
        <v>106</v>
      </c>
      <c r="Z1" t="s">
        <v>142</v>
      </c>
      <c r="AA1" t="s">
        <v>92</v>
      </c>
      <c r="AB1" t="s">
        <v>143</v>
      </c>
      <c r="AC1" t="s">
        <v>109</v>
      </c>
      <c r="AD1" t="s">
        <v>144</v>
      </c>
      <c r="AE1" t="s">
        <v>71</v>
      </c>
      <c r="AF1" t="s">
        <v>22</v>
      </c>
      <c r="AG1" t="s">
        <v>25</v>
      </c>
      <c r="AH1" t="s">
        <v>145</v>
      </c>
      <c r="AI1" t="s">
        <v>146</v>
      </c>
      <c r="AJ1" t="s">
        <v>147</v>
      </c>
      <c r="AK1" t="s">
        <v>118</v>
      </c>
      <c r="AL1" t="s">
        <v>148</v>
      </c>
      <c r="AM1" t="s">
        <v>149</v>
      </c>
      <c r="AN1" t="s">
        <v>150</v>
      </c>
      <c r="AO1" t="s">
        <v>151</v>
      </c>
      <c r="AP1" t="s">
        <v>152</v>
      </c>
      <c r="AQ1" t="s">
        <v>68</v>
      </c>
      <c r="AR1" t="s">
        <v>153</v>
      </c>
      <c r="AS1" t="s">
        <v>77</v>
      </c>
      <c r="AT1" t="s">
        <v>154</v>
      </c>
      <c r="AU1" t="s">
        <v>155</v>
      </c>
      <c r="AV1" t="s">
        <v>156</v>
      </c>
      <c r="AW1" t="s">
        <v>157</v>
      </c>
      <c r="AX1" t="s">
        <v>36</v>
      </c>
      <c r="AY1" t="s">
        <v>158</v>
      </c>
      <c r="AZ1" t="s">
        <v>159</v>
      </c>
      <c r="BA1" t="s">
        <v>59</v>
      </c>
      <c r="BB1" t="s">
        <v>61</v>
      </c>
      <c r="BC1" t="s">
        <v>160</v>
      </c>
      <c r="BD1" t="s">
        <v>98</v>
      </c>
      <c r="BE1" t="s">
        <v>161</v>
      </c>
      <c r="BF1" t="s">
        <v>65</v>
      </c>
      <c r="BG1" t="s">
        <v>162</v>
      </c>
      <c r="BH1" t="s">
        <v>112</v>
      </c>
      <c r="BI1" t="s">
        <v>163</v>
      </c>
      <c r="BJ1" t="s">
        <v>164</v>
      </c>
      <c r="BK1" t="s">
        <v>48</v>
      </c>
      <c r="BL1" t="s">
        <v>44</v>
      </c>
      <c r="BM1" t="s">
        <v>42</v>
      </c>
      <c r="BN1" t="s">
        <v>165</v>
      </c>
      <c r="BO1" t="s">
        <v>55</v>
      </c>
      <c r="BP1" t="s">
        <v>51</v>
      </c>
      <c r="BQ1" t="s">
        <v>166</v>
      </c>
      <c r="BR1" t="s">
        <v>167</v>
      </c>
      <c r="BS1" t="s">
        <v>30</v>
      </c>
      <c r="BT1" t="s">
        <v>168</v>
      </c>
      <c r="BU1" t="s">
        <v>33</v>
      </c>
      <c r="BV1" t="s">
        <v>169</v>
      </c>
      <c r="BW1" t="s">
        <v>170</v>
      </c>
      <c r="BX1" t="s">
        <v>171</v>
      </c>
      <c r="BY1" t="s">
        <v>172</v>
      </c>
      <c r="BZ1" t="s">
        <v>173</v>
      </c>
      <c r="CA1" t="s">
        <v>174</v>
      </c>
      <c r="CB1" t="s">
        <v>175</v>
      </c>
      <c r="CC1" t="s">
        <v>176</v>
      </c>
      <c r="CD1" t="s">
        <v>177</v>
      </c>
      <c r="CE1" t="s">
        <v>178</v>
      </c>
      <c r="CF1" t="s">
        <v>179</v>
      </c>
      <c r="CG1" t="s">
        <v>180</v>
      </c>
      <c r="CH1" t="s">
        <v>181</v>
      </c>
      <c r="CI1" t="s">
        <v>182</v>
      </c>
      <c r="CJ1" t="s">
        <v>83</v>
      </c>
      <c r="CK1" t="s">
        <v>183</v>
      </c>
      <c r="CL1" t="s">
        <v>184</v>
      </c>
      <c r="CM1" t="s">
        <v>80</v>
      </c>
      <c r="CN1" t="s">
        <v>185</v>
      </c>
      <c r="CO1" t="s">
        <v>186</v>
      </c>
      <c r="CP1" t="s">
        <v>187</v>
      </c>
      <c r="CQ1" t="s">
        <v>188</v>
      </c>
      <c r="CR1" t="s">
        <v>189</v>
      </c>
      <c r="CS1" t="s">
        <v>86</v>
      </c>
      <c r="CT1" t="s">
        <v>190</v>
      </c>
      <c r="CU1" t="s">
        <v>103</v>
      </c>
      <c r="CV1" t="s">
        <v>27</v>
      </c>
      <c r="CW1" t="s">
        <v>191</v>
      </c>
      <c r="CX1" t="s">
        <v>89</v>
      </c>
      <c r="CY1" t="s">
        <v>56</v>
      </c>
      <c r="CZ1" t="s">
        <v>192</v>
      </c>
      <c r="DA1" t="s">
        <v>193</v>
      </c>
      <c r="DB1" t="s">
        <v>194</v>
      </c>
      <c r="DC1" t="s">
        <v>195</v>
      </c>
      <c r="DD1" t="s">
        <v>95</v>
      </c>
      <c r="DE1" t="s">
        <v>100</v>
      </c>
    </row>
  </sheetData>
  <phoneticPr fontId="11" type="noConversion"/>
  <pageMargins left="0.7" right="0.7" top="0.75" bottom="0.75" header="0.3" footer="0.3"/>
  <pageSetup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DE1"/>
  <sheetViews>
    <sheetView workbookViewId="0"/>
  </sheetViews>
  <sheetFormatPr defaultColWidth="9" defaultRowHeight="13.5"/>
  <sheetData>
    <row r="1" spans="1:109">
      <c r="A1" t="s">
        <v>121</v>
      </c>
      <c r="B1" t="s">
        <v>130</v>
      </c>
      <c r="C1" t="s">
        <v>95</v>
      </c>
      <c r="D1" t="s">
        <v>195</v>
      </c>
      <c r="E1" t="s">
        <v>86</v>
      </c>
      <c r="F1" t="s">
        <v>92</v>
      </c>
      <c r="G1" t="s">
        <v>155</v>
      </c>
      <c r="H1" t="s">
        <v>128</v>
      </c>
      <c r="I1" t="s">
        <v>98</v>
      </c>
      <c r="J1" t="s">
        <v>100</v>
      </c>
      <c r="K1" t="s">
        <v>89</v>
      </c>
      <c r="L1" t="s">
        <v>187</v>
      </c>
      <c r="M1" t="s">
        <v>189</v>
      </c>
      <c r="N1" t="s">
        <v>131</v>
      </c>
      <c r="O1" t="s">
        <v>175</v>
      </c>
      <c r="P1" t="s">
        <v>144</v>
      </c>
      <c r="Q1" t="s">
        <v>193</v>
      </c>
      <c r="R1" t="s">
        <v>177</v>
      </c>
      <c r="S1" t="s">
        <v>174</v>
      </c>
      <c r="T1" t="s">
        <v>161</v>
      </c>
      <c r="U1" t="s">
        <v>188</v>
      </c>
      <c r="V1" t="s">
        <v>156</v>
      </c>
      <c r="W1" t="s">
        <v>132</v>
      </c>
      <c r="X1" t="s">
        <v>133</v>
      </c>
      <c r="Y1" t="s">
        <v>129</v>
      </c>
      <c r="Z1" t="s">
        <v>74</v>
      </c>
      <c r="AA1" t="s">
        <v>124</v>
      </c>
      <c r="AB1" t="s">
        <v>134</v>
      </c>
      <c r="AC1" t="s">
        <v>192</v>
      </c>
      <c r="AD1" t="s">
        <v>77</v>
      </c>
      <c r="AE1" t="s">
        <v>109</v>
      </c>
      <c r="AF1" t="s">
        <v>112</v>
      </c>
      <c r="AG1" t="s">
        <v>115</v>
      </c>
      <c r="AH1" t="s">
        <v>153</v>
      </c>
      <c r="AI1" t="s">
        <v>154</v>
      </c>
      <c r="AJ1" t="s">
        <v>39</v>
      </c>
      <c r="AK1" t="s">
        <v>42</v>
      </c>
      <c r="AL1" t="s">
        <v>46</v>
      </c>
      <c r="AM1" t="s">
        <v>48</v>
      </c>
      <c r="AN1" t="s">
        <v>64</v>
      </c>
      <c r="AO1" t="s">
        <v>44</v>
      </c>
      <c r="AP1" t="s">
        <v>135</v>
      </c>
      <c r="AQ1" t="s">
        <v>164</v>
      </c>
      <c r="AR1" t="s">
        <v>49</v>
      </c>
      <c r="AS1" t="s">
        <v>51</v>
      </c>
      <c r="AT1" t="s">
        <v>149</v>
      </c>
      <c r="AU1" t="s">
        <v>172</v>
      </c>
      <c r="AV1" t="s">
        <v>53</v>
      </c>
      <c r="AW1" t="s">
        <v>55</v>
      </c>
      <c r="AX1" t="s">
        <v>138</v>
      </c>
      <c r="AY1" t="s">
        <v>167</v>
      </c>
      <c r="AZ1" t="s">
        <v>137</v>
      </c>
      <c r="BA1" t="s">
        <v>166</v>
      </c>
      <c r="BB1" t="s">
        <v>65</v>
      </c>
      <c r="BC1" t="s">
        <v>157</v>
      </c>
      <c r="BD1" t="s">
        <v>150</v>
      </c>
      <c r="BE1" t="s">
        <v>194</v>
      </c>
      <c r="BF1" t="s">
        <v>171</v>
      </c>
      <c r="BG1" t="s">
        <v>141</v>
      </c>
      <c r="BH1" t="s">
        <v>56</v>
      </c>
      <c r="BI1" t="s">
        <v>59</v>
      </c>
      <c r="BJ1" t="s">
        <v>68</v>
      </c>
      <c r="BK1" t="s">
        <v>71</v>
      </c>
      <c r="BL1" t="s">
        <v>127</v>
      </c>
      <c r="BM1" t="s">
        <v>61</v>
      </c>
      <c r="BN1" t="s">
        <v>139</v>
      </c>
      <c r="BO1" t="s">
        <v>103</v>
      </c>
      <c r="BP1" t="s">
        <v>106</v>
      </c>
      <c r="BQ1" t="s">
        <v>147</v>
      </c>
      <c r="BR1" t="s">
        <v>158</v>
      </c>
      <c r="BS1" t="s">
        <v>36</v>
      </c>
      <c r="BT1" t="s">
        <v>148</v>
      </c>
      <c r="BU1" t="s">
        <v>136</v>
      </c>
      <c r="BV1" t="s">
        <v>163</v>
      </c>
      <c r="BW1" t="s">
        <v>165</v>
      </c>
      <c r="BX1" t="s">
        <v>22</v>
      </c>
      <c r="BY1" t="s">
        <v>25</v>
      </c>
      <c r="BZ1" t="s">
        <v>145</v>
      </c>
      <c r="CA1" t="s">
        <v>27</v>
      </c>
      <c r="CB1" t="s">
        <v>30</v>
      </c>
      <c r="CC1" t="s">
        <v>162</v>
      </c>
      <c r="CD1" t="s">
        <v>143</v>
      </c>
      <c r="CE1" t="s">
        <v>170</v>
      </c>
      <c r="CF1" t="s">
        <v>191</v>
      </c>
      <c r="CG1" t="s">
        <v>152</v>
      </c>
      <c r="CH1" t="s">
        <v>179</v>
      </c>
      <c r="CI1" t="s">
        <v>140</v>
      </c>
      <c r="CJ1" t="s">
        <v>146</v>
      </c>
      <c r="CK1" t="s">
        <v>142</v>
      </c>
      <c r="CL1" t="s">
        <v>33</v>
      </c>
      <c r="CM1" t="s">
        <v>190</v>
      </c>
      <c r="CN1" t="s">
        <v>168</v>
      </c>
      <c r="CO1" t="s">
        <v>178</v>
      </c>
      <c r="CP1" t="s">
        <v>173</v>
      </c>
      <c r="CQ1" t="s">
        <v>169</v>
      </c>
      <c r="CR1" t="s">
        <v>184</v>
      </c>
      <c r="CS1" t="s">
        <v>80</v>
      </c>
      <c r="CT1" t="s">
        <v>185</v>
      </c>
      <c r="CU1" t="s">
        <v>186</v>
      </c>
      <c r="CV1" t="s">
        <v>83</v>
      </c>
      <c r="CW1" t="s">
        <v>180</v>
      </c>
      <c r="CX1" t="s">
        <v>181</v>
      </c>
      <c r="CY1" t="s">
        <v>182</v>
      </c>
      <c r="CZ1" t="s">
        <v>159</v>
      </c>
      <c r="DA1" t="s">
        <v>151</v>
      </c>
      <c r="DB1" t="s">
        <v>183</v>
      </c>
      <c r="DC1" t="s">
        <v>176</v>
      </c>
      <c r="DD1" t="s">
        <v>118</v>
      </c>
      <c r="DE1" t="s">
        <v>160</v>
      </c>
    </row>
  </sheetData>
  <phoneticPr fontId="11" type="noConversion"/>
  <pageMargins left="0.7" right="0.7" top="0.75" bottom="0.75" header="0.3" footer="0.3"/>
  <pageSetup fitToHeight="0" orientation="portrait"/>
</worksheet>
</file>

<file path=xl/worksheets/sheet4.xml><?xml version="1.0" encoding="utf-8"?>
<worksheet xmlns="http://schemas.openxmlformats.org/spreadsheetml/2006/main" xmlns:r="http://schemas.openxmlformats.org/officeDocument/2006/relationships">
  <sheetPr>
    <pageSetUpPr fitToPage="1"/>
  </sheetPr>
  <dimension ref="A1:N109"/>
  <sheetViews>
    <sheetView workbookViewId="0">
      <selection activeCell="C7" sqref="C7"/>
    </sheetView>
  </sheetViews>
  <sheetFormatPr defaultColWidth="9" defaultRowHeight="13.5"/>
  <sheetData>
    <row r="1" spans="1:14">
      <c r="A1" t="s">
        <v>121</v>
      </c>
      <c r="B1" t="s">
        <v>196</v>
      </c>
      <c r="C1" t="s">
        <v>121</v>
      </c>
      <c r="D1" t="s">
        <v>197</v>
      </c>
      <c r="E1" t="s">
        <v>198</v>
      </c>
      <c r="F1" t="s">
        <v>199</v>
      </c>
      <c r="G1" t="s">
        <v>200</v>
      </c>
      <c r="I1" t="s">
        <v>201</v>
      </c>
      <c r="J1" t="s">
        <v>201</v>
      </c>
      <c r="M1" t="s">
        <v>202</v>
      </c>
      <c r="N1" t="s">
        <v>203</v>
      </c>
    </row>
    <row r="2" spans="1:14">
      <c r="A2" t="s">
        <v>130</v>
      </c>
      <c r="B2" t="s">
        <v>196</v>
      </c>
      <c r="C2" t="s">
        <v>130</v>
      </c>
      <c r="D2" t="s">
        <v>204</v>
      </c>
      <c r="E2" t="s">
        <v>198</v>
      </c>
      <c r="F2" t="s">
        <v>199</v>
      </c>
      <c r="G2" t="s">
        <v>200</v>
      </c>
      <c r="I2" t="s">
        <v>201</v>
      </c>
      <c r="J2" t="s">
        <v>201</v>
      </c>
      <c r="M2" t="s">
        <v>202</v>
      </c>
      <c r="N2" t="s">
        <v>203</v>
      </c>
    </row>
    <row r="3" spans="1:14">
      <c r="A3" t="s">
        <v>95</v>
      </c>
      <c r="B3" t="s">
        <v>196</v>
      </c>
      <c r="C3" t="s">
        <v>95</v>
      </c>
      <c r="D3" t="s">
        <v>205</v>
      </c>
      <c r="E3" t="s">
        <v>198</v>
      </c>
      <c r="F3" t="s">
        <v>199</v>
      </c>
      <c r="G3" t="s">
        <v>200</v>
      </c>
      <c r="I3" t="s">
        <v>201</v>
      </c>
      <c r="J3" t="s">
        <v>201</v>
      </c>
      <c r="M3" t="s">
        <v>202</v>
      </c>
      <c r="N3" t="s">
        <v>203</v>
      </c>
    </row>
    <row r="4" spans="1:14">
      <c r="A4" t="s">
        <v>195</v>
      </c>
      <c r="B4" t="s">
        <v>196</v>
      </c>
      <c r="C4" t="s">
        <v>195</v>
      </c>
      <c r="D4" t="s">
        <v>206</v>
      </c>
      <c r="E4" t="s">
        <v>198</v>
      </c>
      <c r="F4" t="s">
        <v>199</v>
      </c>
      <c r="G4" t="s">
        <v>200</v>
      </c>
      <c r="I4" t="s">
        <v>201</v>
      </c>
      <c r="J4" t="s">
        <v>201</v>
      </c>
      <c r="M4" t="s">
        <v>202</v>
      </c>
      <c r="N4" t="s">
        <v>203</v>
      </c>
    </row>
    <row r="5" spans="1:14">
      <c r="A5" t="s">
        <v>86</v>
      </c>
      <c r="B5" t="s">
        <v>196</v>
      </c>
      <c r="C5" t="s">
        <v>86</v>
      </c>
      <c r="D5" t="s">
        <v>207</v>
      </c>
      <c r="E5" t="s">
        <v>198</v>
      </c>
      <c r="F5" t="s">
        <v>199</v>
      </c>
      <c r="G5" t="s">
        <v>200</v>
      </c>
      <c r="I5" t="s">
        <v>201</v>
      </c>
      <c r="J5" t="s">
        <v>201</v>
      </c>
      <c r="M5" t="s">
        <v>202</v>
      </c>
      <c r="N5" t="s">
        <v>203</v>
      </c>
    </row>
    <row r="6" spans="1:14">
      <c r="A6" t="s">
        <v>92</v>
      </c>
      <c r="B6" t="s">
        <v>196</v>
      </c>
      <c r="C6" t="s">
        <v>92</v>
      </c>
      <c r="D6" t="s">
        <v>208</v>
      </c>
      <c r="E6" t="s">
        <v>198</v>
      </c>
      <c r="F6" t="s">
        <v>199</v>
      </c>
      <c r="G6" t="s">
        <v>200</v>
      </c>
      <c r="I6" t="s">
        <v>201</v>
      </c>
      <c r="J6" t="s">
        <v>201</v>
      </c>
      <c r="M6" t="s">
        <v>202</v>
      </c>
      <c r="N6" t="s">
        <v>203</v>
      </c>
    </row>
    <row r="7" spans="1:14">
      <c r="A7" t="s">
        <v>155</v>
      </c>
      <c r="B7" t="s">
        <v>196</v>
      </c>
      <c r="C7" t="s">
        <v>155</v>
      </c>
      <c r="D7" t="s">
        <v>209</v>
      </c>
      <c r="E7" t="s">
        <v>198</v>
      </c>
      <c r="F7" t="s">
        <v>199</v>
      </c>
      <c r="G7" t="s">
        <v>200</v>
      </c>
      <c r="I7" t="s">
        <v>201</v>
      </c>
      <c r="K7" t="s">
        <v>201</v>
      </c>
      <c r="L7" t="s">
        <v>210</v>
      </c>
      <c r="M7" t="s">
        <v>202</v>
      </c>
      <c r="N7" t="s">
        <v>211</v>
      </c>
    </row>
    <row r="8" spans="1:14">
      <c r="A8" t="s">
        <v>128</v>
      </c>
      <c r="B8" t="s">
        <v>196</v>
      </c>
      <c r="C8" t="s">
        <v>128</v>
      </c>
      <c r="D8" t="s">
        <v>212</v>
      </c>
      <c r="E8" t="s">
        <v>198</v>
      </c>
      <c r="F8" t="s">
        <v>199</v>
      </c>
      <c r="G8" t="s">
        <v>200</v>
      </c>
      <c r="I8" t="s">
        <v>201</v>
      </c>
      <c r="K8" t="s">
        <v>201</v>
      </c>
      <c r="L8" t="s">
        <v>210</v>
      </c>
      <c r="M8" t="s">
        <v>202</v>
      </c>
      <c r="N8" t="s">
        <v>213</v>
      </c>
    </row>
    <row r="9" spans="1:14">
      <c r="A9" t="s">
        <v>98</v>
      </c>
      <c r="B9" t="s">
        <v>196</v>
      </c>
      <c r="C9" t="s">
        <v>98</v>
      </c>
      <c r="D9" t="s">
        <v>214</v>
      </c>
      <c r="E9" t="s">
        <v>198</v>
      </c>
      <c r="F9" t="s">
        <v>199</v>
      </c>
      <c r="G9" t="s">
        <v>200</v>
      </c>
      <c r="I9" t="s">
        <v>201</v>
      </c>
      <c r="J9" t="s">
        <v>201</v>
      </c>
      <c r="M9" t="s">
        <v>202</v>
      </c>
      <c r="N9" t="s">
        <v>203</v>
      </c>
    </row>
    <row r="10" spans="1:14">
      <c r="A10" t="s">
        <v>100</v>
      </c>
      <c r="B10" t="s">
        <v>196</v>
      </c>
      <c r="C10" t="s">
        <v>100</v>
      </c>
      <c r="D10" t="s">
        <v>215</v>
      </c>
      <c r="E10" t="s">
        <v>198</v>
      </c>
      <c r="F10" t="s">
        <v>199</v>
      </c>
      <c r="G10" t="s">
        <v>200</v>
      </c>
      <c r="I10" t="s">
        <v>201</v>
      </c>
      <c r="J10" t="s">
        <v>201</v>
      </c>
      <c r="M10" t="s">
        <v>202</v>
      </c>
      <c r="N10" t="s">
        <v>203</v>
      </c>
    </row>
    <row r="11" spans="1:14">
      <c r="A11" t="s">
        <v>89</v>
      </c>
      <c r="B11" t="s">
        <v>196</v>
      </c>
      <c r="C11" t="s">
        <v>89</v>
      </c>
      <c r="D11" t="s">
        <v>216</v>
      </c>
      <c r="E11" t="s">
        <v>198</v>
      </c>
      <c r="F11" t="s">
        <v>199</v>
      </c>
      <c r="G11" t="s">
        <v>217</v>
      </c>
      <c r="I11" t="s">
        <v>201</v>
      </c>
      <c r="J11" t="s">
        <v>201</v>
      </c>
      <c r="M11" t="s">
        <v>202</v>
      </c>
      <c r="N11" t="s">
        <v>203</v>
      </c>
    </row>
    <row r="12" spans="1:14">
      <c r="A12" t="s">
        <v>187</v>
      </c>
      <c r="B12" t="s">
        <v>196</v>
      </c>
      <c r="C12" t="s">
        <v>187</v>
      </c>
      <c r="D12" t="s">
        <v>218</v>
      </c>
      <c r="E12" t="s">
        <v>219</v>
      </c>
      <c r="F12" t="s">
        <v>220</v>
      </c>
      <c r="G12" t="s">
        <v>221</v>
      </c>
      <c r="I12" t="s">
        <v>201</v>
      </c>
      <c r="K12" t="s">
        <v>201</v>
      </c>
      <c r="L12" t="s">
        <v>210</v>
      </c>
      <c r="M12" t="s">
        <v>202</v>
      </c>
      <c r="N12" t="s">
        <v>211</v>
      </c>
    </row>
    <row r="13" spans="1:14">
      <c r="A13" t="s">
        <v>189</v>
      </c>
      <c r="B13" t="s">
        <v>196</v>
      </c>
      <c r="C13" t="s">
        <v>189</v>
      </c>
      <c r="D13" t="s">
        <v>222</v>
      </c>
      <c r="E13" t="s">
        <v>223</v>
      </c>
      <c r="F13" t="s">
        <v>199</v>
      </c>
      <c r="G13" t="s">
        <v>217</v>
      </c>
      <c r="I13" t="s">
        <v>201</v>
      </c>
      <c r="K13" t="s">
        <v>201</v>
      </c>
      <c r="L13" t="s">
        <v>210</v>
      </c>
      <c r="M13" t="s">
        <v>202</v>
      </c>
      <c r="N13" t="s">
        <v>224</v>
      </c>
    </row>
    <row r="14" spans="1:14">
      <c r="A14" t="s">
        <v>131</v>
      </c>
      <c r="B14" t="s">
        <v>196</v>
      </c>
      <c r="C14" t="s">
        <v>131</v>
      </c>
      <c r="D14" t="s">
        <v>225</v>
      </c>
      <c r="E14" t="s">
        <v>226</v>
      </c>
      <c r="F14" t="s">
        <v>227</v>
      </c>
      <c r="G14" t="s">
        <v>217</v>
      </c>
      <c r="I14" t="s">
        <v>201</v>
      </c>
      <c r="J14" t="s">
        <v>201</v>
      </c>
      <c r="M14" t="s">
        <v>202</v>
      </c>
      <c r="N14" t="s">
        <v>203</v>
      </c>
    </row>
    <row r="15" spans="1:14">
      <c r="A15" t="s">
        <v>175</v>
      </c>
      <c r="B15" t="s">
        <v>196</v>
      </c>
      <c r="C15" t="s">
        <v>175</v>
      </c>
      <c r="D15" t="s">
        <v>228</v>
      </c>
      <c r="E15" t="s">
        <v>229</v>
      </c>
      <c r="F15" t="s">
        <v>230</v>
      </c>
      <c r="G15" t="s">
        <v>231</v>
      </c>
      <c r="I15" t="s">
        <v>201</v>
      </c>
      <c r="K15" t="s">
        <v>201</v>
      </c>
      <c r="L15" t="s">
        <v>210</v>
      </c>
      <c r="M15" t="s">
        <v>232</v>
      </c>
      <c r="N15" t="s">
        <v>211</v>
      </c>
    </row>
    <row r="16" spans="1:14">
      <c r="A16" t="s">
        <v>144</v>
      </c>
      <c r="B16" t="s">
        <v>196</v>
      </c>
      <c r="C16" t="s">
        <v>144</v>
      </c>
      <c r="D16" t="s">
        <v>233</v>
      </c>
      <c r="E16" t="s">
        <v>234</v>
      </c>
      <c r="F16" t="s">
        <v>235</v>
      </c>
      <c r="G16" t="s">
        <v>200</v>
      </c>
      <c r="I16" t="s">
        <v>201</v>
      </c>
      <c r="K16" t="s">
        <v>201</v>
      </c>
      <c r="L16" t="s">
        <v>210</v>
      </c>
      <c r="M16" t="s">
        <v>236</v>
      </c>
    </row>
    <row r="17" spans="1:14">
      <c r="A17" t="s">
        <v>193</v>
      </c>
      <c r="B17" t="s">
        <v>196</v>
      </c>
      <c r="C17" t="s">
        <v>193</v>
      </c>
      <c r="D17" t="s">
        <v>237</v>
      </c>
      <c r="E17" t="s">
        <v>238</v>
      </c>
      <c r="F17" t="s">
        <v>239</v>
      </c>
      <c r="G17" t="s">
        <v>240</v>
      </c>
      <c r="I17" t="s">
        <v>201</v>
      </c>
      <c r="K17" t="s">
        <v>201</v>
      </c>
      <c r="L17" t="s">
        <v>210</v>
      </c>
      <c r="M17" t="s">
        <v>236</v>
      </c>
    </row>
    <row r="18" spans="1:14">
      <c r="A18" t="s">
        <v>177</v>
      </c>
      <c r="B18" t="s">
        <v>196</v>
      </c>
      <c r="C18" t="s">
        <v>241</v>
      </c>
      <c r="D18" t="s">
        <v>242</v>
      </c>
      <c r="E18" t="s">
        <v>243</v>
      </c>
      <c r="F18" t="s">
        <v>244</v>
      </c>
      <c r="G18" t="s">
        <v>200</v>
      </c>
      <c r="I18" t="s">
        <v>201</v>
      </c>
      <c r="K18" t="s">
        <v>201</v>
      </c>
      <c r="L18" t="s">
        <v>210</v>
      </c>
      <c r="M18" t="s">
        <v>245</v>
      </c>
    </row>
    <row r="19" spans="1:14">
      <c r="A19" t="s">
        <v>174</v>
      </c>
      <c r="B19" t="s">
        <v>196</v>
      </c>
      <c r="C19" t="s">
        <v>246</v>
      </c>
      <c r="D19" t="s">
        <v>247</v>
      </c>
      <c r="E19" t="s">
        <v>248</v>
      </c>
      <c r="F19" t="s">
        <v>249</v>
      </c>
      <c r="G19" t="s">
        <v>217</v>
      </c>
      <c r="H19" t="s">
        <v>201</v>
      </c>
      <c r="K19" t="s">
        <v>201</v>
      </c>
      <c r="L19" t="s">
        <v>250</v>
      </c>
      <c r="M19" t="s">
        <v>251</v>
      </c>
    </row>
    <row r="20" spans="1:14">
      <c r="A20" t="s">
        <v>161</v>
      </c>
      <c r="B20" t="s">
        <v>252</v>
      </c>
      <c r="C20" t="s">
        <v>161</v>
      </c>
      <c r="D20" t="s">
        <v>253</v>
      </c>
      <c r="E20" t="s">
        <v>254</v>
      </c>
      <c r="F20" t="s">
        <v>255</v>
      </c>
      <c r="G20" t="s">
        <v>217</v>
      </c>
      <c r="I20" t="s">
        <v>201</v>
      </c>
      <c r="K20" t="s">
        <v>201</v>
      </c>
      <c r="L20" t="s">
        <v>250</v>
      </c>
      <c r="M20" t="s">
        <v>256</v>
      </c>
    </row>
    <row r="21" spans="1:14">
      <c r="A21" t="s">
        <v>188</v>
      </c>
      <c r="B21" t="s">
        <v>257</v>
      </c>
      <c r="C21" t="s">
        <v>188</v>
      </c>
      <c r="D21" t="s">
        <v>258</v>
      </c>
      <c r="E21" t="s">
        <v>259</v>
      </c>
      <c r="F21" t="s">
        <v>260</v>
      </c>
      <c r="G21" t="s">
        <v>261</v>
      </c>
      <c r="H21" t="s">
        <v>201</v>
      </c>
      <c r="K21" t="s">
        <v>201</v>
      </c>
      <c r="L21" t="s">
        <v>262</v>
      </c>
      <c r="M21" t="s">
        <v>263</v>
      </c>
    </row>
    <row r="22" spans="1:14">
      <c r="A22" t="s">
        <v>156</v>
      </c>
      <c r="B22" t="s">
        <v>257</v>
      </c>
      <c r="C22" t="s">
        <v>156</v>
      </c>
      <c r="D22" t="s">
        <v>264</v>
      </c>
      <c r="E22" t="s">
        <v>265</v>
      </c>
      <c r="F22" t="s">
        <v>260</v>
      </c>
      <c r="G22" t="s">
        <v>261</v>
      </c>
      <c r="H22" t="s">
        <v>201</v>
      </c>
      <c r="K22" t="s">
        <v>201</v>
      </c>
      <c r="L22" t="s">
        <v>262</v>
      </c>
      <c r="M22" t="s">
        <v>263</v>
      </c>
    </row>
    <row r="23" spans="1:14">
      <c r="A23" t="s">
        <v>132</v>
      </c>
      <c r="B23" t="s">
        <v>266</v>
      </c>
      <c r="C23" t="s">
        <v>132</v>
      </c>
      <c r="D23" t="s">
        <v>267</v>
      </c>
      <c r="E23" t="s">
        <v>268</v>
      </c>
      <c r="F23" t="s">
        <v>269</v>
      </c>
      <c r="G23" t="s">
        <v>217</v>
      </c>
      <c r="I23" t="s">
        <v>201</v>
      </c>
      <c r="J23" t="s">
        <v>201</v>
      </c>
      <c r="M23" t="s">
        <v>270</v>
      </c>
    </row>
    <row r="24" spans="1:14">
      <c r="A24" t="s">
        <v>133</v>
      </c>
      <c r="B24" t="s">
        <v>266</v>
      </c>
      <c r="C24" t="s">
        <v>133</v>
      </c>
      <c r="D24" t="s">
        <v>271</v>
      </c>
      <c r="E24" t="s">
        <v>272</v>
      </c>
      <c r="F24" t="s">
        <v>273</v>
      </c>
      <c r="G24" t="s">
        <v>217</v>
      </c>
      <c r="I24" t="s">
        <v>201</v>
      </c>
      <c r="J24" t="s">
        <v>201</v>
      </c>
      <c r="M24" t="s">
        <v>274</v>
      </c>
    </row>
    <row r="25" spans="1:14" ht="409.5">
      <c r="A25" t="s">
        <v>129</v>
      </c>
      <c r="B25" t="s">
        <v>266</v>
      </c>
      <c r="C25" t="s">
        <v>129</v>
      </c>
      <c r="D25" t="s">
        <v>275</v>
      </c>
      <c r="E25" s="17" t="s">
        <v>557</v>
      </c>
      <c r="F25" t="s">
        <v>276</v>
      </c>
      <c r="G25" t="s">
        <v>217</v>
      </c>
      <c r="I25" t="s">
        <v>201</v>
      </c>
      <c r="K25" t="s">
        <v>201</v>
      </c>
      <c r="L25" t="s">
        <v>262</v>
      </c>
      <c r="M25" t="s">
        <v>277</v>
      </c>
    </row>
    <row r="26" spans="1:14">
      <c r="A26" t="s">
        <v>74</v>
      </c>
      <c r="B26" t="s">
        <v>266</v>
      </c>
      <c r="C26" t="s">
        <v>74</v>
      </c>
      <c r="D26" t="s">
        <v>278</v>
      </c>
      <c r="E26" t="s">
        <v>279</v>
      </c>
      <c r="F26" t="s">
        <v>280</v>
      </c>
      <c r="G26" t="s">
        <v>217</v>
      </c>
      <c r="I26" t="s">
        <v>201</v>
      </c>
      <c r="J26" t="s">
        <v>201</v>
      </c>
      <c r="M26" t="s">
        <v>270</v>
      </c>
    </row>
    <row r="27" spans="1:14">
      <c r="A27" t="s">
        <v>124</v>
      </c>
      <c r="B27" t="s">
        <v>266</v>
      </c>
      <c r="C27" t="s">
        <v>124</v>
      </c>
      <c r="D27" t="s">
        <v>281</v>
      </c>
      <c r="E27" t="s">
        <v>282</v>
      </c>
      <c r="F27" t="s">
        <v>283</v>
      </c>
      <c r="G27" t="s">
        <v>217</v>
      </c>
      <c r="H27" t="s">
        <v>201</v>
      </c>
      <c r="J27" t="s">
        <v>201</v>
      </c>
      <c r="M27" t="s">
        <v>270</v>
      </c>
    </row>
    <row r="28" spans="1:14">
      <c r="A28" t="s">
        <v>134</v>
      </c>
      <c r="B28" t="s">
        <v>266</v>
      </c>
      <c r="C28" t="s">
        <v>134</v>
      </c>
      <c r="D28" t="s">
        <v>284</v>
      </c>
      <c r="E28" t="s">
        <v>285</v>
      </c>
      <c r="F28" t="s">
        <v>286</v>
      </c>
      <c r="G28" t="s">
        <v>217</v>
      </c>
      <c r="I28" t="s">
        <v>201</v>
      </c>
      <c r="J28" t="s">
        <v>201</v>
      </c>
      <c r="M28" t="s">
        <v>287</v>
      </c>
    </row>
    <row r="29" spans="1:14">
      <c r="A29" t="s">
        <v>192</v>
      </c>
      <c r="B29" t="s">
        <v>288</v>
      </c>
      <c r="C29" t="s">
        <v>289</v>
      </c>
      <c r="D29" t="s">
        <v>290</v>
      </c>
      <c r="E29" t="s">
        <v>291</v>
      </c>
      <c r="F29" t="s">
        <v>292</v>
      </c>
      <c r="G29" t="s">
        <v>217</v>
      </c>
      <c r="I29" t="s">
        <v>201</v>
      </c>
      <c r="J29" t="s">
        <v>201</v>
      </c>
      <c r="M29" t="s">
        <v>293</v>
      </c>
      <c r="N29" t="s">
        <v>294</v>
      </c>
    </row>
    <row r="30" spans="1:14">
      <c r="A30" t="s">
        <v>77</v>
      </c>
      <c r="B30" t="s">
        <v>295</v>
      </c>
      <c r="C30" t="s">
        <v>77</v>
      </c>
      <c r="D30" t="s">
        <v>296</v>
      </c>
      <c r="E30" t="s">
        <v>297</v>
      </c>
      <c r="F30" t="s">
        <v>298</v>
      </c>
      <c r="G30" t="s">
        <v>217</v>
      </c>
      <c r="H30" t="s">
        <v>201</v>
      </c>
      <c r="J30" t="s">
        <v>201</v>
      </c>
      <c r="M30" t="s">
        <v>299</v>
      </c>
    </row>
    <row r="31" spans="1:14">
      <c r="A31" t="s">
        <v>109</v>
      </c>
      <c r="B31" t="s">
        <v>300</v>
      </c>
      <c r="C31" t="s">
        <v>301</v>
      </c>
      <c r="D31" t="s">
        <v>302</v>
      </c>
      <c r="E31" t="s">
        <v>303</v>
      </c>
      <c r="F31" t="s">
        <v>304</v>
      </c>
      <c r="G31" t="s">
        <v>305</v>
      </c>
      <c r="I31" t="s">
        <v>201</v>
      </c>
      <c r="J31" t="s">
        <v>201</v>
      </c>
      <c r="M31" t="s">
        <v>306</v>
      </c>
    </row>
    <row r="32" spans="1:14">
      <c r="A32" t="s">
        <v>112</v>
      </c>
      <c r="B32" t="s">
        <v>300</v>
      </c>
      <c r="C32" t="s">
        <v>307</v>
      </c>
      <c r="D32" t="s">
        <v>308</v>
      </c>
      <c r="E32" t="s">
        <v>309</v>
      </c>
      <c r="F32" t="s">
        <v>310</v>
      </c>
      <c r="G32" t="s">
        <v>305</v>
      </c>
      <c r="I32" t="s">
        <v>201</v>
      </c>
      <c r="J32" t="s">
        <v>201</v>
      </c>
      <c r="M32" t="s">
        <v>306</v>
      </c>
    </row>
    <row r="33" spans="1:14">
      <c r="A33" t="s">
        <v>115</v>
      </c>
      <c r="B33" t="s">
        <v>300</v>
      </c>
      <c r="C33" t="s">
        <v>115</v>
      </c>
      <c r="D33" t="s">
        <v>311</v>
      </c>
      <c r="E33" t="s">
        <v>312</v>
      </c>
      <c r="F33" t="s">
        <v>313</v>
      </c>
      <c r="G33" t="s">
        <v>305</v>
      </c>
      <c r="I33" t="s">
        <v>201</v>
      </c>
      <c r="J33" t="s">
        <v>201</v>
      </c>
      <c r="M33" t="s">
        <v>306</v>
      </c>
    </row>
    <row r="34" spans="1:14">
      <c r="A34" t="s">
        <v>153</v>
      </c>
      <c r="B34" t="s">
        <v>300</v>
      </c>
      <c r="C34" t="s">
        <v>314</v>
      </c>
      <c r="D34" t="s">
        <v>315</v>
      </c>
      <c r="E34" t="s">
        <v>316</v>
      </c>
      <c r="F34" t="s">
        <v>317</v>
      </c>
      <c r="G34" t="s">
        <v>305</v>
      </c>
      <c r="I34" t="s">
        <v>201</v>
      </c>
      <c r="K34" t="s">
        <v>201</v>
      </c>
      <c r="L34" t="s">
        <v>318</v>
      </c>
      <c r="M34" t="s">
        <v>306</v>
      </c>
    </row>
    <row r="35" spans="1:14">
      <c r="A35" t="s">
        <v>154</v>
      </c>
      <c r="B35" t="s">
        <v>300</v>
      </c>
      <c r="C35" t="s">
        <v>154</v>
      </c>
      <c r="D35" t="s">
        <v>319</v>
      </c>
      <c r="E35" t="s">
        <v>320</v>
      </c>
      <c r="F35" t="s">
        <v>321</v>
      </c>
      <c r="G35" t="s">
        <v>305</v>
      </c>
      <c r="I35" t="s">
        <v>201</v>
      </c>
      <c r="K35" t="s">
        <v>201</v>
      </c>
      <c r="L35" t="s">
        <v>318</v>
      </c>
      <c r="M35" t="s">
        <v>306</v>
      </c>
    </row>
    <row r="36" spans="1:14">
      <c r="A36" t="s">
        <v>39</v>
      </c>
      <c r="B36" t="s">
        <v>322</v>
      </c>
      <c r="C36" t="s">
        <v>323</v>
      </c>
      <c r="D36" t="s">
        <v>324</v>
      </c>
      <c r="E36" t="s">
        <v>325</v>
      </c>
      <c r="F36" t="s">
        <v>326</v>
      </c>
      <c r="G36" t="s">
        <v>327</v>
      </c>
      <c r="H36" t="s">
        <v>201</v>
      </c>
      <c r="J36" t="s">
        <v>201</v>
      </c>
      <c r="M36" t="s">
        <v>328</v>
      </c>
      <c r="N36" t="s">
        <v>329</v>
      </c>
    </row>
    <row r="37" spans="1:14">
      <c r="A37" t="s">
        <v>42</v>
      </c>
      <c r="B37" t="s">
        <v>322</v>
      </c>
      <c r="C37" t="s">
        <v>323</v>
      </c>
      <c r="D37" t="s">
        <v>330</v>
      </c>
      <c r="E37" t="s">
        <v>325</v>
      </c>
      <c r="F37" t="s">
        <v>326</v>
      </c>
      <c r="G37" t="s">
        <v>327</v>
      </c>
      <c r="H37" t="s">
        <v>201</v>
      </c>
      <c r="J37" t="s">
        <v>201</v>
      </c>
      <c r="M37" t="s">
        <v>328</v>
      </c>
      <c r="N37" t="s">
        <v>329</v>
      </c>
    </row>
    <row r="38" spans="1:14">
      <c r="A38" t="s">
        <v>46</v>
      </c>
      <c r="B38" t="s">
        <v>322</v>
      </c>
      <c r="C38" t="s">
        <v>331</v>
      </c>
      <c r="D38" t="s">
        <v>332</v>
      </c>
      <c r="E38" t="s">
        <v>333</v>
      </c>
      <c r="F38" t="s">
        <v>334</v>
      </c>
      <c r="G38" t="s">
        <v>217</v>
      </c>
      <c r="H38" t="s">
        <v>201</v>
      </c>
      <c r="J38" t="s">
        <v>201</v>
      </c>
      <c r="M38" t="s">
        <v>328</v>
      </c>
      <c r="N38" t="s">
        <v>329</v>
      </c>
    </row>
    <row r="39" spans="1:14">
      <c r="A39" t="s">
        <v>48</v>
      </c>
      <c r="B39" t="s">
        <v>322</v>
      </c>
      <c r="C39" t="s">
        <v>331</v>
      </c>
      <c r="D39" t="s">
        <v>335</v>
      </c>
      <c r="E39" t="s">
        <v>333</v>
      </c>
      <c r="F39" t="s">
        <v>334</v>
      </c>
      <c r="G39" t="s">
        <v>217</v>
      </c>
      <c r="H39" t="s">
        <v>201</v>
      </c>
      <c r="J39" t="s">
        <v>201</v>
      </c>
      <c r="M39" t="s">
        <v>328</v>
      </c>
      <c r="N39" t="s">
        <v>329</v>
      </c>
    </row>
    <row r="40" spans="1:14">
      <c r="A40" t="s">
        <v>64</v>
      </c>
      <c r="B40" t="s">
        <v>322</v>
      </c>
      <c r="C40" t="s">
        <v>336</v>
      </c>
      <c r="D40" t="s">
        <v>337</v>
      </c>
      <c r="E40" t="s">
        <v>338</v>
      </c>
      <c r="F40" t="s">
        <v>339</v>
      </c>
      <c r="G40" t="s">
        <v>217</v>
      </c>
      <c r="H40" t="s">
        <v>201</v>
      </c>
      <c r="J40" t="s">
        <v>201</v>
      </c>
      <c r="M40" t="s">
        <v>328</v>
      </c>
      <c r="N40" t="s">
        <v>329</v>
      </c>
    </row>
    <row r="41" spans="1:14">
      <c r="A41" t="s">
        <v>44</v>
      </c>
      <c r="B41" t="s">
        <v>322</v>
      </c>
      <c r="C41" t="s">
        <v>336</v>
      </c>
      <c r="D41" t="s">
        <v>340</v>
      </c>
      <c r="E41" t="s">
        <v>338</v>
      </c>
      <c r="F41" t="s">
        <v>339</v>
      </c>
      <c r="G41" t="s">
        <v>217</v>
      </c>
      <c r="H41" t="s">
        <v>201</v>
      </c>
      <c r="J41" t="s">
        <v>201</v>
      </c>
      <c r="M41" t="s">
        <v>328</v>
      </c>
      <c r="N41" t="s">
        <v>329</v>
      </c>
    </row>
    <row r="42" spans="1:14">
      <c r="A42" t="s">
        <v>135</v>
      </c>
      <c r="B42" t="s">
        <v>322</v>
      </c>
      <c r="C42" t="s">
        <v>336</v>
      </c>
      <c r="D42" t="s">
        <v>341</v>
      </c>
      <c r="E42" t="s">
        <v>342</v>
      </c>
      <c r="F42" t="s">
        <v>343</v>
      </c>
      <c r="G42" t="s">
        <v>217</v>
      </c>
      <c r="H42" t="s">
        <v>201</v>
      </c>
      <c r="J42" t="s">
        <v>201</v>
      </c>
      <c r="M42" t="s">
        <v>344</v>
      </c>
    </row>
    <row r="43" spans="1:14">
      <c r="A43" t="s">
        <v>164</v>
      </c>
      <c r="B43" t="s">
        <v>322</v>
      </c>
      <c r="C43" t="s">
        <v>336</v>
      </c>
      <c r="D43" t="s">
        <v>345</v>
      </c>
      <c r="E43" t="s">
        <v>342</v>
      </c>
      <c r="F43" t="s">
        <v>346</v>
      </c>
      <c r="G43" t="s">
        <v>217</v>
      </c>
      <c r="H43" t="s">
        <v>201</v>
      </c>
      <c r="J43" t="s">
        <v>201</v>
      </c>
      <c r="M43" t="s">
        <v>344</v>
      </c>
    </row>
    <row r="44" spans="1:14">
      <c r="A44" t="s">
        <v>49</v>
      </c>
      <c r="B44" t="s">
        <v>322</v>
      </c>
      <c r="C44" t="s">
        <v>336</v>
      </c>
      <c r="D44" t="s">
        <v>347</v>
      </c>
      <c r="E44" t="s">
        <v>338</v>
      </c>
      <c r="F44" t="s">
        <v>339</v>
      </c>
      <c r="G44" t="s">
        <v>217</v>
      </c>
      <c r="H44" t="s">
        <v>201</v>
      </c>
      <c r="J44" t="s">
        <v>201</v>
      </c>
      <c r="M44" t="s">
        <v>328</v>
      </c>
      <c r="N44" t="s">
        <v>329</v>
      </c>
    </row>
    <row r="45" spans="1:14">
      <c r="A45" t="s">
        <v>51</v>
      </c>
      <c r="B45" t="s">
        <v>322</v>
      </c>
      <c r="C45" t="s">
        <v>336</v>
      </c>
      <c r="D45" t="s">
        <v>348</v>
      </c>
      <c r="E45" t="s">
        <v>338</v>
      </c>
      <c r="F45" t="s">
        <v>339</v>
      </c>
      <c r="G45" t="s">
        <v>217</v>
      </c>
      <c r="H45" t="s">
        <v>201</v>
      </c>
      <c r="J45" t="s">
        <v>201</v>
      </c>
      <c r="M45" t="s">
        <v>328</v>
      </c>
      <c r="N45" t="s">
        <v>329</v>
      </c>
    </row>
    <row r="46" spans="1:14">
      <c r="A46" t="s">
        <v>149</v>
      </c>
      <c r="B46" t="s">
        <v>322</v>
      </c>
      <c r="C46" t="s">
        <v>336</v>
      </c>
      <c r="D46" t="s">
        <v>349</v>
      </c>
      <c r="E46" t="s">
        <v>338</v>
      </c>
      <c r="F46" t="s">
        <v>339</v>
      </c>
      <c r="G46" t="s">
        <v>217</v>
      </c>
      <c r="H46" t="s">
        <v>201</v>
      </c>
      <c r="K46" t="s">
        <v>201</v>
      </c>
      <c r="L46" t="s">
        <v>318</v>
      </c>
      <c r="M46" t="s">
        <v>350</v>
      </c>
      <c r="N46" t="s">
        <v>211</v>
      </c>
    </row>
    <row r="47" spans="1:14">
      <c r="A47" t="s">
        <v>172</v>
      </c>
      <c r="B47" t="s">
        <v>322</v>
      </c>
      <c r="C47" t="s">
        <v>336</v>
      </c>
      <c r="D47" t="s">
        <v>351</v>
      </c>
      <c r="E47" t="s">
        <v>338</v>
      </c>
      <c r="F47" t="s">
        <v>339</v>
      </c>
      <c r="G47" t="s">
        <v>217</v>
      </c>
      <c r="H47" t="s">
        <v>201</v>
      </c>
      <c r="K47" t="s">
        <v>201</v>
      </c>
      <c r="L47" t="s">
        <v>318</v>
      </c>
      <c r="M47" t="s">
        <v>350</v>
      </c>
      <c r="N47" t="s">
        <v>211</v>
      </c>
    </row>
    <row r="48" spans="1:14">
      <c r="A48" t="s">
        <v>53</v>
      </c>
      <c r="B48" t="s">
        <v>322</v>
      </c>
      <c r="C48" t="s">
        <v>352</v>
      </c>
      <c r="D48" t="s">
        <v>353</v>
      </c>
      <c r="E48" t="s">
        <v>354</v>
      </c>
      <c r="F48" t="s">
        <v>355</v>
      </c>
      <c r="G48" t="s">
        <v>327</v>
      </c>
      <c r="H48" t="s">
        <v>201</v>
      </c>
      <c r="J48" t="s">
        <v>201</v>
      </c>
      <c r="M48" t="s">
        <v>328</v>
      </c>
      <c r="N48" t="s">
        <v>329</v>
      </c>
    </row>
    <row r="49" spans="1:14">
      <c r="A49" t="s">
        <v>55</v>
      </c>
      <c r="B49" t="s">
        <v>322</v>
      </c>
      <c r="C49" t="s">
        <v>352</v>
      </c>
      <c r="D49" t="s">
        <v>356</v>
      </c>
      <c r="E49" t="s">
        <v>354</v>
      </c>
      <c r="F49" t="s">
        <v>355</v>
      </c>
      <c r="G49" t="s">
        <v>327</v>
      </c>
      <c r="H49" t="s">
        <v>201</v>
      </c>
      <c r="J49" t="s">
        <v>201</v>
      </c>
      <c r="M49" t="s">
        <v>328</v>
      </c>
      <c r="N49" t="s">
        <v>329</v>
      </c>
    </row>
    <row r="50" spans="1:14">
      <c r="A50" t="s">
        <v>138</v>
      </c>
      <c r="B50" t="s">
        <v>322</v>
      </c>
      <c r="C50" t="s">
        <v>357</v>
      </c>
      <c r="D50" t="s">
        <v>358</v>
      </c>
      <c r="E50" t="s">
        <v>354</v>
      </c>
      <c r="F50" t="s">
        <v>359</v>
      </c>
      <c r="G50" t="s">
        <v>327</v>
      </c>
      <c r="H50" t="s">
        <v>201</v>
      </c>
      <c r="J50" t="s">
        <v>201</v>
      </c>
      <c r="M50" t="s">
        <v>328</v>
      </c>
      <c r="N50" t="s">
        <v>329</v>
      </c>
    </row>
    <row r="51" spans="1:14">
      <c r="A51" t="s">
        <v>167</v>
      </c>
      <c r="B51" t="s">
        <v>322</v>
      </c>
      <c r="C51" t="s">
        <v>357</v>
      </c>
      <c r="D51" t="s">
        <v>360</v>
      </c>
      <c r="E51" t="s">
        <v>354</v>
      </c>
      <c r="F51" t="s">
        <v>359</v>
      </c>
      <c r="G51" t="s">
        <v>327</v>
      </c>
      <c r="H51" t="s">
        <v>201</v>
      </c>
      <c r="J51" t="s">
        <v>201</v>
      </c>
      <c r="M51" t="s">
        <v>328</v>
      </c>
      <c r="N51" t="s">
        <v>329</v>
      </c>
    </row>
    <row r="52" spans="1:14">
      <c r="A52" t="s">
        <v>137</v>
      </c>
      <c r="B52" t="s">
        <v>322</v>
      </c>
      <c r="C52" t="s">
        <v>361</v>
      </c>
      <c r="D52" t="s">
        <v>362</v>
      </c>
      <c r="E52" t="s">
        <v>354</v>
      </c>
      <c r="F52" t="s">
        <v>363</v>
      </c>
      <c r="G52" t="s">
        <v>217</v>
      </c>
      <c r="H52" t="s">
        <v>201</v>
      </c>
      <c r="J52" t="s">
        <v>201</v>
      </c>
      <c r="M52" t="s">
        <v>328</v>
      </c>
      <c r="N52" t="s">
        <v>329</v>
      </c>
    </row>
    <row r="53" spans="1:14">
      <c r="A53" t="s">
        <v>166</v>
      </c>
      <c r="B53" t="s">
        <v>322</v>
      </c>
      <c r="C53" t="s">
        <v>361</v>
      </c>
      <c r="D53" t="s">
        <v>364</v>
      </c>
      <c r="E53" t="s">
        <v>354</v>
      </c>
      <c r="F53" t="s">
        <v>363</v>
      </c>
      <c r="G53" t="s">
        <v>217</v>
      </c>
      <c r="H53" t="s">
        <v>201</v>
      </c>
      <c r="J53" t="s">
        <v>201</v>
      </c>
      <c r="M53" t="s">
        <v>328</v>
      </c>
      <c r="N53" t="s">
        <v>329</v>
      </c>
    </row>
    <row r="54" spans="1:14">
      <c r="A54" t="s">
        <v>65</v>
      </c>
      <c r="B54" t="s">
        <v>322</v>
      </c>
      <c r="C54" t="s">
        <v>65</v>
      </c>
      <c r="D54" t="s">
        <v>365</v>
      </c>
      <c r="E54" t="s">
        <v>366</v>
      </c>
      <c r="F54" t="s">
        <v>367</v>
      </c>
      <c r="G54" t="s">
        <v>217</v>
      </c>
      <c r="H54" t="s">
        <v>201</v>
      </c>
      <c r="J54" t="s">
        <v>201</v>
      </c>
      <c r="M54" t="s">
        <v>328</v>
      </c>
      <c r="N54" t="s">
        <v>329</v>
      </c>
    </row>
    <row r="55" spans="1:14">
      <c r="A55" t="s">
        <v>157</v>
      </c>
      <c r="B55" t="s">
        <v>322</v>
      </c>
      <c r="C55" t="s">
        <v>157</v>
      </c>
      <c r="D55" t="s">
        <v>368</v>
      </c>
      <c r="E55" t="s">
        <v>369</v>
      </c>
      <c r="F55" t="s">
        <v>370</v>
      </c>
      <c r="G55" t="s">
        <v>327</v>
      </c>
      <c r="I55" t="s">
        <v>201</v>
      </c>
      <c r="J55" t="s">
        <v>201</v>
      </c>
      <c r="M55" t="s">
        <v>328</v>
      </c>
      <c r="N55" t="s">
        <v>329</v>
      </c>
    </row>
    <row r="56" spans="1:14">
      <c r="A56" t="s">
        <v>150</v>
      </c>
      <c r="B56" t="s">
        <v>322</v>
      </c>
      <c r="C56" t="s">
        <v>371</v>
      </c>
      <c r="D56" t="s">
        <v>372</v>
      </c>
      <c r="E56" t="s">
        <v>373</v>
      </c>
      <c r="F56" t="s">
        <v>374</v>
      </c>
      <c r="G56" t="s">
        <v>327</v>
      </c>
      <c r="H56" t="s">
        <v>201</v>
      </c>
      <c r="K56" t="s">
        <v>201</v>
      </c>
      <c r="L56" t="s">
        <v>318</v>
      </c>
      <c r="M56" t="s">
        <v>350</v>
      </c>
      <c r="N56" t="s">
        <v>211</v>
      </c>
    </row>
    <row r="57" spans="1:14">
      <c r="A57" t="s">
        <v>194</v>
      </c>
      <c r="B57" t="s">
        <v>322</v>
      </c>
      <c r="C57" t="s">
        <v>375</v>
      </c>
      <c r="D57" t="s">
        <v>376</v>
      </c>
      <c r="E57" t="s">
        <v>377</v>
      </c>
      <c r="F57" t="s">
        <v>378</v>
      </c>
      <c r="G57" t="s">
        <v>379</v>
      </c>
      <c r="H57" t="s">
        <v>201</v>
      </c>
      <c r="K57" t="s">
        <v>201</v>
      </c>
      <c r="L57" t="s">
        <v>318</v>
      </c>
      <c r="M57" t="s">
        <v>350</v>
      </c>
      <c r="N57" t="s">
        <v>211</v>
      </c>
    </row>
    <row r="58" spans="1:14">
      <c r="A58" t="s">
        <v>171</v>
      </c>
      <c r="B58" t="s">
        <v>322</v>
      </c>
      <c r="C58" t="s">
        <v>171</v>
      </c>
      <c r="D58" t="s">
        <v>380</v>
      </c>
      <c r="E58" t="s">
        <v>381</v>
      </c>
      <c r="F58" t="s">
        <v>382</v>
      </c>
      <c r="G58" t="s">
        <v>327</v>
      </c>
      <c r="H58" t="s">
        <v>201</v>
      </c>
      <c r="K58" t="s">
        <v>201</v>
      </c>
      <c r="L58" t="s">
        <v>318</v>
      </c>
      <c r="M58" t="s">
        <v>350</v>
      </c>
      <c r="N58" t="s">
        <v>211</v>
      </c>
    </row>
    <row r="59" spans="1:14">
      <c r="A59" t="s">
        <v>141</v>
      </c>
      <c r="B59" t="s">
        <v>322</v>
      </c>
      <c r="C59" t="s">
        <v>383</v>
      </c>
      <c r="D59" t="s">
        <v>384</v>
      </c>
      <c r="E59" t="s">
        <v>385</v>
      </c>
      <c r="F59" t="s">
        <v>386</v>
      </c>
      <c r="G59" t="s">
        <v>217</v>
      </c>
      <c r="I59" t="s">
        <v>201</v>
      </c>
      <c r="J59" t="s">
        <v>201</v>
      </c>
      <c r="M59" t="s">
        <v>350</v>
      </c>
    </row>
    <row r="60" spans="1:14">
      <c r="A60" t="s">
        <v>56</v>
      </c>
      <c r="B60" t="s">
        <v>322</v>
      </c>
      <c r="C60" t="s">
        <v>56</v>
      </c>
      <c r="D60" t="s">
        <v>387</v>
      </c>
      <c r="E60" t="s">
        <v>388</v>
      </c>
      <c r="F60" t="s">
        <v>389</v>
      </c>
      <c r="G60" t="s">
        <v>390</v>
      </c>
      <c r="H60" t="s">
        <v>201</v>
      </c>
      <c r="J60" t="s">
        <v>201</v>
      </c>
      <c r="M60" t="s">
        <v>391</v>
      </c>
    </row>
    <row r="61" spans="1:14">
      <c r="A61" t="s">
        <v>59</v>
      </c>
      <c r="B61" t="s">
        <v>322</v>
      </c>
      <c r="C61" t="s">
        <v>59</v>
      </c>
      <c r="D61" t="s">
        <v>392</v>
      </c>
      <c r="E61" t="s">
        <v>388</v>
      </c>
      <c r="F61" t="s">
        <v>393</v>
      </c>
      <c r="G61" t="s">
        <v>390</v>
      </c>
      <c r="H61" t="s">
        <v>201</v>
      </c>
      <c r="J61" t="s">
        <v>201</v>
      </c>
      <c r="M61" t="s">
        <v>391</v>
      </c>
    </row>
    <row r="62" spans="1:14">
      <c r="A62" t="s">
        <v>68</v>
      </c>
      <c r="B62" t="s">
        <v>322</v>
      </c>
      <c r="C62" t="s">
        <v>68</v>
      </c>
      <c r="D62" t="s">
        <v>394</v>
      </c>
      <c r="E62" t="s">
        <v>395</v>
      </c>
      <c r="F62" t="s">
        <v>396</v>
      </c>
      <c r="G62" t="s">
        <v>217</v>
      </c>
      <c r="I62" t="s">
        <v>201</v>
      </c>
      <c r="J62" t="s">
        <v>201</v>
      </c>
      <c r="M62" t="s">
        <v>397</v>
      </c>
    </row>
    <row r="63" spans="1:14">
      <c r="A63" t="s">
        <v>71</v>
      </c>
      <c r="B63" t="s">
        <v>322</v>
      </c>
      <c r="C63" t="s">
        <v>71</v>
      </c>
      <c r="D63" t="s">
        <v>71</v>
      </c>
      <c r="E63" t="s">
        <v>398</v>
      </c>
      <c r="F63" t="s">
        <v>399</v>
      </c>
      <c r="G63" t="s">
        <v>217</v>
      </c>
      <c r="I63" t="s">
        <v>201</v>
      </c>
      <c r="J63" t="s">
        <v>201</v>
      </c>
      <c r="M63" t="s">
        <v>397</v>
      </c>
    </row>
    <row r="64" spans="1:14">
      <c r="A64" t="s">
        <v>127</v>
      </c>
      <c r="B64" t="s">
        <v>322</v>
      </c>
      <c r="C64" t="s">
        <v>127</v>
      </c>
      <c r="D64" t="s">
        <v>400</v>
      </c>
      <c r="E64" t="s">
        <v>398</v>
      </c>
      <c r="F64" t="s">
        <v>401</v>
      </c>
      <c r="G64" t="s">
        <v>221</v>
      </c>
      <c r="I64" t="s">
        <v>201</v>
      </c>
      <c r="J64" t="s">
        <v>201</v>
      </c>
      <c r="M64" t="s">
        <v>397</v>
      </c>
    </row>
    <row r="65" spans="1:14">
      <c r="A65" t="s">
        <v>61</v>
      </c>
      <c r="B65" t="s">
        <v>322</v>
      </c>
      <c r="C65" t="s">
        <v>61</v>
      </c>
      <c r="D65" t="s">
        <v>402</v>
      </c>
      <c r="E65" t="s">
        <v>403</v>
      </c>
      <c r="F65" t="s">
        <v>404</v>
      </c>
      <c r="G65" t="s">
        <v>217</v>
      </c>
      <c r="H65" t="s">
        <v>201</v>
      </c>
      <c r="J65" t="s">
        <v>201</v>
      </c>
      <c r="M65" t="s">
        <v>344</v>
      </c>
    </row>
    <row r="66" spans="1:14">
      <c r="A66" t="s">
        <v>139</v>
      </c>
      <c r="B66" t="s">
        <v>405</v>
      </c>
      <c r="C66" t="s">
        <v>139</v>
      </c>
      <c r="D66" t="s">
        <v>406</v>
      </c>
      <c r="E66" t="s">
        <v>407</v>
      </c>
      <c r="F66" t="s">
        <v>408</v>
      </c>
      <c r="G66" t="s">
        <v>409</v>
      </c>
      <c r="I66" t="s">
        <v>201</v>
      </c>
      <c r="J66" t="s">
        <v>201</v>
      </c>
      <c r="M66" t="s">
        <v>410</v>
      </c>
      <c r="N66" t="s">
        <v>411</v>
      </c>
    </row>
    <row r="67" spans="1:14">
      <c r="A67" t="s">
        <v>103</v>
      </c>
      <c r="B67" t="s">
        <v>405</v>
      </c>
      <c r="C67" t="s">
        <v>103</v>
      </c>
      <c r="D67" t="s">
        <v>412</v>
      </c>
      <c r="E67" t="s">
        <v>413</v>
      </c>
      <c r="F67" t="s">
        <v>414</v>
      </c>
      <c r="G67" t="s">
        <v>415</v>
      </c>
      <c r="I67" t="s">
        <v>201</v>
      </c>
      <c r="J67" t="s">
        <v>201</v>
      </c>
      <c r="M67" t="s">
        <v>410</v>
      </c>
      <c r="N67" t="s">
        <v>411</v>
      </c>
    </row>
    <row r="68" spans="1:14">
      <c r="A68" t="s">
        <v>106</v>
      </c>
      <c r="B68" t="s">
        <v>405</v>
      </c>
      <c r="C68" t="s">
        <v>106</v>
      </c>
      <c r="D68" t="s">
        <v>416</v>
      </c>
      <c r="E68" t="s">
        <v>417</v>
      </c>
      <c r="F68" t="s">
        <v>418</v>
      </c>
      <c r="G68" t="s">
        <v>419</v>
      </c>
      <c r="I68" t="s">
        <v>201</v>
      </c>
      <c r="J68" t="s">
        <v>201</v>
      </c>
      <c r="M68" t="s">
        <v>410</v>
      </c>
      <c r="N68" t="s">
        <v>411</v>
      </c>
    </row>
    <row r="69" spans="1:14">
      <c r="A69" t="s">
        <v>147</v>
      </c>
      <c r="B69" t="s">
        <v>420</v>
      </c>
      <c r="C69" t="s">
        <v>147</v>
      </c>
      <c r="D69" t="s">
        <v>421</v>
      </c>
      <c r="E69" t="s">
        <v>422</v>
      </c>
      <c r="F69" t="s">
        <v>423</v>
      </c>
      <c r="G69" t="s">
        <v>217</v>
      </c>
      <c r="H69" t="s">
        <v>201</v>
      </c>
      <c r="J69" t="s">
        <v>201</v>
      </c>
      <c r="M69" t="s">
        <v>424</v>
      </c>
    </row>
    <row r="70" spans="1:14">
      <c r="A70" t="s">
        <v>158</v>
      </c>
      <c r="B70" t="s">
        <v>420</v>
      </c>
      <c r="C70" t="s">
        <v>158</v>
      </c>
      <c r="D70" t="s">
        <v>425</v>
      </c>
      <c r="E70" t="s">
        <v>422</v>
      </c>
      <c r="F70" t="s">
        <v>426</v>
      </c>
      <c r="G70" t="s">
        <v>217</v>
      </c>
      <c r="H70" t="s">
        <v>201</v>
      </c>
      <c r="J70" t="s">
        <v>201</v>
      </c>
      <c r="M70" t="s">
        <v>427</v>
      </c>
    </row>
    <row r="71" spans="1:14">
      <c r="A71" t="s">
        <v>36</v>
      </c>
      <c r="B71" t="s">
        <v>420</v>
      </c>
      <c r="C71" t="s">
        <v>428</v>
      </c>
      <c r="D71" t="s">
        <v>36</v>
      </c>
      <c r="E71" t="s">
        <v>429</v>
      </c>
      <c r="F71" t="s">
        <v>430</v>
      </c>
      <c r="G71" t="s">
        <v>261</v>
      </c>
      <c r="H71" t="s">
        <v>201</v>
      </c>
      <c r="J71" t="s">
        <v>201</v>
      </c>
      <c r="M71" t="s">
        <v>431</v>
      </c>
    </row>
    <row r="72" spans="1:14">
      <c r="A72" t="s">
        <v>148</v>
      </c>
      <c r="B72" t="s">
        <v>420</v>
      </c>
      <c r="C72" t="s">
        <v>559</v>
      </c>
      <c r="D72" t="s">
        <v>432</v>
      </c>
      <c r="E72" t="s">
        <v>433</v>
      </c>
      <c r="F72" t="s">
        <v>434</v>
      </c>
      <c r="G72" t="s">
        <v>217</v>
      </c>
      <c r="H72" t="s">
        <v>201</v>
      </c>
      <c r="J72" t="s">
        <v>201</v>
      </c>
      <c r="M72" t="s">
        <v>427</v>
      </c>
    </row>
    <row r="73" spans="1:14">
      <c r="A73" t="s">
        <v>136</v>
      </c>
      <c r="B73" t="s">
        <v>435</v>
      </c>
      <c r="C73" t="s">
        <v>436</v>
      </c>
      <c r="D73" t="s">
        <v>437</v>
      </c>
      <c r="E73" t="s">
        <v>438</v>
      </c>
      <c r="F73" t="s">
        <v>439</v>
      </c>
      <c r="G73" t="s">
        <v>440</v>
      </c>
      <c r="I73" t="s">
        <v>201</v>
      </c>
      <c r="J73" t="s">
        <v>201</v>
      </c>
      <c r="M73" t="s">
        <v>441</v>
      </c>
    </row>
    <row r="74" spans="1:14">
      <c r="A74" t="s">
        <v>163</v>
      </c>
      <c r="B74" t="s">
        <v>435</v>
      </c>
      <c r="C74" t="s">
        <v>442</v>
      </c>
      <c r="D74" t="s">
        <v>443</v>
      </c>
      <c r="E74" t="s">
        <v>438</v>
      </c>
      <c r="F74" t="s">
        <v>439</v>
      </c>
      <c r="G74" t="s">
        <v>440</v>
      </c>
      <c r="I74" t="s">
        <v>201</v>
      </c>
      <c r="J74" t="s">
        <v>201</v>
      </c>
      <c r="M74" t="s">
        <v>441</v>
      </c>
    </row>
    <row r="75" spans="1:14">
      <c r="A75" t="s">
        <v>165</v>
      </c>
      <c r="B75" t="s">
        <v>435</v>
      </c>
      <c r="C75" t="s">
        <v>442</v>
      </c>
      <c r="D75" t="s">
        <v>444</v>
      </c>
      <c r="E75" t="s">
        <v>438</v>
      </c>
      <c r="F75" t="s">
        <v>439</v>
      </c>
      <c r="G75" t="s">
        <v>440</v>
      </c>
      <c r="I75" t="s">
        <v>201</v>
      </c>
      <c r="J75" t="s">
        <v>201</v>
      </c>
      <c r="M75" t="s">
        <v>445</v>
      </c>
    </row>
    <row r="76" spans="1:14">
      <c r="A76" t="s">
        <v>22</v>
      </c>
      <c r="B76" t="s">
        <v>446</v>
      </c>
      <c r="C76" t="s">
        <v>22</v>
      </c>
      <c r="D76" t="s">
        <v>447</v>
      </c>
      <c r="E76" t="s">
        <v>448</v>
      </c>
      <c r="F76" t="s">
        <v>449</v>
      </c>
      <c r="G76" t="s">
        <v>217</v>
      </c>
      <c r="H76" t="s">
        <v>201</v>
      </c>
      <c r="J76" t="s">
        <v>201</v>
      </c>
      <c r="M76" t="s">
        <v>450</v>
      </c>
    </row>
    <row r="77" spans="1:14">
      <c r="A77" t="s">
        <v>25</v>
      </c>
      <c r="B77" t="s">
        <v>446</v>
      </c>
      <c r="C77" t="s">
        <v>25</v>
      </c>
      <c r="D77" t="s">
        <v>451</v>
      </c>
      <c r="E77" t="s">
        <v>448</v>
      </c>
      <c r="F77" t="s">
        <v>449</v>
      </c>
      <c r="G77" t="s">
        <v>217</v>
      </c>
      <c r="H77" t="s">
        <v>201</v>
      </c>
      <c r="J77" t="s">
        <v>201</v>
      </c>
      <c r="M77" t="s">
        <v>450</v>
      </c>
    </row>
    <row r="78" spans="1:14">
      <c r="A78" t="s">
        <v>145</v>
      </c>
      <c r="B78" t="s">
        <v>446</v>
      </c>
      <c r="C78" t="s">
        <v>145</v>
      </c>
      <c r="D78" t="s">
        <v>452</v>
      </c>
      <c r="E78" t="s">
        <v>448</v>
      </c>
      <c r="F78" t="s">
        <v>449</v>
      </c>
      <c r="G78" t="s">
        <v>217</v>
      </c>
      <c r="H78" t="s">
        <v>201</v>
      </c>
      <c r="J78" t="s">
        <v>201</v>
      </c>
      <c r="M78" t="s">
        <v>450</v>
      </c>
    </row>
    <row r="79" spans="1:14">
      <c r="A79" t="s">
        <v>27</v>
      </c>
      <c r="B79" t="s">
        <v>446</v>
      </c>
      <c r="C79" t="s">
        <v>27</v>
      </c>
      <c r="D79" t="s">
        <v>453</v>
      </c>
      <c r="E79" t="s">
        <v>454</v>
      </c>
      <c r="F79" t="s">
        <v>455</v>
      </c>
      <c r="G79" t="s">
        <v>217</v>
      </c>
      <c r="H79" t="s">
        <v>201</v>
      </c>
      <c r="J79" t="s">
        <v>201</v>
      </c>
      <c r="M79" t="s">
        <v>450</v>
      </c>
    </row>
    <row r="80" spans="1:14">
      <c r="A80" t="s">
        <v>30</v>
      </c>
      <c r="B80" t="s">
        <v>446</v>
      </c>
      <c r="C80" t="s">
        <v>30</v>
      </c>
      <c r="D80" t="s">
        <v>456</v>
      </c>
      <c r="E80" t="s">
        <v>457</v>
      </c>
      <c r="F80" t="s">
        <v>458</v>
      </c>
      <c r="G80" t="s">
        <v>217</v>
      </c>
      <c r="H80" t="s">
        <v>201</v>
      </c>
      <c r="J80" t="s">
        <v>201</v>
      </c>
      <c r="M80" t="s">
        <v>459</v>
      </c>
    </row>
    <row r="81" spans="1:13">
      <c r="A81" t="s">
        <v>162</v>
      </c>
      <c r="B81" t="s">
        <v>446</v>
      </c>
      <c r="C81" t="s">
        <v>162</v>
      </c>
      <c r="D81" t="s">
        <v>460</v>
      </c>
      <c r="E81" t="s">
        <v>461</v>
      </c>
      <c r="F81" t="s">
        <v>462</v>
      </c>
      <c r="G81" t="s">
        <v>217</v>
      </c>
      <c r="H81" t="s">
        <v>201</v>
      </c>
      <c r="K81" t="s">
        <v>201</v>
      </c>
      <c r="L81" t="s">
        <v>210</v>
      </c>
      <c r="M81" t="s">
        <v>463</v>
      </c>
    </row>
    <row r="82" spans="1:13">
      <c r="A82" t="s">
        <v>143</v>
      </c>
      <c r="B82" t="s">
        <v>446</v>
      </c>
      <c r="C82" t="s">
        <v>143</v>
      </c>
      <c r="D82" t="s">
        <v>464</v>
      </c>
      <c r="E82" t="s">
        <v>465</v>
      </c>
      <c r="F82" t="s">
        <v>466</v>
      </c>
      <c r="G82" t="s">
        <v>217</v>
      </c>
      <c r="H82" t="s">
        <v>201</v>
      </c>
      <c r="K82" t="s">
        <v>201</v>
      </c>
      <c r="L82" t="s">
        <v>210</v>
      </c>
      <c r="M82" t="s">
        <v>450</v>
      </c>
    </row>
    <row r="83" spans="1:13">
      <c r="A83" t="s">
        <v>170</v>
      </c>
      <c r="B83" t="s">
        <v>446</v>
      </c>
      <c r="C83" t="s">
        <v>170</v>
      </c>
      <c r="D83" t="s">
        <v>467</v>
      </c>
      <c r="E83" t="s">
        <v>468</v>
      </c>
      <c r="F83" t="s">
        <v>469</v>
      </c>
      <c r="G83" t="s">
        <v>217</v>
      </c>
      <c r="H83" t="s">
        <v>201</v>
      </c>
      <c r="J83" t="s">
        <v>201</v>
      </c>
      <c r="M83" t="s">
        <v>470</v>
      </c>
    </row>
    <row r="84" spans="1:13">
      <c r="A84" t="s">
        <v>191</v>
      </c>
      <c r="B84" t="s">
        <v>446</v>
      </c>
      <c r="C84" t="s">
        <v>191</v>
      </c>
      <c r="D84" t="s">
        <v>471</v>
      </c>
      <c r="E84" t="s">
        <v>472</v>
      </c>
      <c r="F84" t="s">
        <v>473</v>
      </c>
      <c r="G84" t="s">
        <v>474</v>
      </c>
      <c r="H84" t="s">
        <v>201</v>
      </c>
      <c r="J84" t="s">
        <v>201</v>
      </c>
      <c r="M84" t="s">
        <v>475</v>
      </c>
    </row>
    <row r="85" spans="1:13">
      <c r="A85" t="s">
        <v>152</v>
      </c>
      <c r="B85" t="s">
        <v>446</v>
      </c>
      <c r="C85" t="s">
        <v>152</v>
      </c>
      <c r="D85" t="s">
        <v>476</v>
      </c>
      <c r="E85" t="s">
        <v>477</v>
      </c>
      <c r="F85" t="s">
        <v>478</v>
      </c>
      <c r="G85" t="s">
        <v>217</v>
      </c>
      <c r="H85" t="s">
        <v>201</v>
      </c>
      <c r="J85" t="s">
        <v>201</v>
      </c>
      <c r="M85" t="s">
        <v>475</v>
      </c>
    </row>
    <row r="86" spans="1:13">
      <c r="A86" t="s">
        <v>179</v>
      </c>
      <c r="B86" t="s">
        <v>446</v>
      </c>
      <c r="C86" t="s">
        <v>179</v>
      </c>
      <c r="D86" t="s">
        <v>479</v>
      </c>
      <c r="E86" t="s">
        <v>480</v>
      </c>
      <c r="F86" t="s">
        <v>481</v>
      </c>
      <c r="G86" t="s">
        <v>217</v>
      </c>
      <c r="H86" t="s">
        <v>201</v>
      </c>
      <c r="J86" t="s">
        <v>201</v>
      </c>
      <c r="M86" t="s">
        <v>475</v>
      </c>
    </row>
    <row r="87" spans="1:13">
      <c r="A87" t="s">
        <v>140</v>
      </c>
      <c r="B87" t="s">
        <v>446</v>
      </c>
      <c r="C87" t="s">
        <v>140</v>
      </c>
      <c r="D87" t="s">
        <v>482</v>
      </c>
      <c r="E87" t="s">
        <v>483</v>
      </c>
      <c r="F87" t="s">
        <v>484</v>
      </c>
      <c r="G87" t="s">
        <v>217</v>
      </c>
      <c r="H87" t="s">
        <v>201</v>
      </c>
      <c r="K87" t="s">
        <v>201</v>
      </c>
      <c r="L87" t="s">
        <v>250</v>
      </c>
      <c r="M87" t="s">
        <v>475</v>
      </c>
    </row>
    <row r="88" spans="1:13">
      <c r="A88" t="s">
        <v>146</v>
      </c>
      <c r="B88" t="s">
        <v>446</v>
      </c>
      <c r="C88" t="s">
        <v>146</v>
      </c>
      <c r="D88" t="s">
        <v>485</v>
      </c>
      <c r="E88" t="s">
        <v>486</v>
      </c>
      <c r="F88" t="s">
        <v>487</v>
      </c>
      <c r="G88" t="s">
        <v>217</v>
      </c>
      <c r="I88" t="s">
        <v>201</v>
      </c>
      <c r="J88" t="s">
        <v>201</v>
      </c>
      <c r="M88" t="s">
        <v>450</v>
      </c>
    </row>
    <row r="89" spans="1:13">
      <c r="A89" t="s">
        <v>142</v>
      </c>
      <c r="B89" t="s">
        <v>446</v>
      </c>
      <c r="C89" t="s">
        <v>142</v>
      </c>
      <c r="D89" t="s">
        <v>488</v>
      </c>
      <c r="E89" t="s">
        <v>486</v>
      </c>
      <c r="F89" t="s">
        <v>489</v>
      </c>
      <c r="G89" t="s">
        <v>217</v>
      </c>
      <c r="I89" t="s">
        <v>201</v>
      </c>
      <c r="J89" t="s">
        <v>201</v>
      </c>
      <c r="M89" t="s">
        <v>450</v>
      </c>
    </row>
    <row r="90" spans="1:13">
      <c r="A90" t="s">
        <v>33</v>
      </c>
      <c r="B90" t="s">
        <v>490</v>
      </c>
      <c r="C90" t="s">
        <v>33</v>
      </c>
      <c r="D90" t="s">
        <v>491</v>
      </c>
      <c r="E90" t="s">
        <v>492</v>
      </c>
      <c r="F90" t="s">
        <v>493</v>
      </c>
      <c r="G90" t="s">
        <v>221</v>
      </c>
      <c r="I90" t="s">
        <v>201</v>
      </c>
      <c r="J90" t="s">
        <v>201</v>
      </c>
      <c r="M90" t="s">
        <v>494</v>
      </c>
    </row>
    <row r="91" spans="1:13">
      <c r="A91" t="s">
        <v>190</v>
      </c>
      <c r="B91" t="s">
        <v>490</v>
      </c>
      <c r="C91" t="s">
        <v>190</v>
      </c>
      <c r="D91" t="s">
        <v>190</v>
      </c>
      <c r="E91" t="s">
        <v>495</v>
      </c>
      <c r="F91" t="s">
        <v>496</v>
      </c>
      <c r="G91" t="s">
        <v>221</v>
      </c>
      <c r="I91" t="s">
        <v>201</v>
      </c>
      <c r="J91" t="s">
        <v>201</v>
      </c>
      <c r="M91" t="s">
        <v>494</v>
      </c>
    </row>
    <row r="92" spans="1:13">
      <c r="A92" t="s">
        <v>168</v>
      </c>
      <c r="B92" t="s">
        <v>490</v>
      </c>
      <c r="C92" t="s">
        <v>168</v>
      </c>
      <c r="D92" t="s">
        <v>497</v>
      </c>
      <c r="E92" t="s">
        <v>495</v>
      </c>
      <c r="F92" t="s">
        <v>498</v>
      </c>
      <c r="G92" t="s">
        <v>221</v>
      </c>
      <c r="I92" t="s">
        <v>201</v>
      </c>
      <c r="J92" t="s">
        <v>201</v>
      </c>
      <c r="M92" t="s">
        <v>494</v>
      </c>
    </row>
    <row r="93" spans="1:13">
      <c r="A93" t="s">
        <v>178</v>
      </c>
      <c r="B93" t="s">
        <v>490</v>
      </c>
      <c r="C93" t="s">
        <v>178</v>
      </c>
      <c r="D93" t="s">
        <v>499</v>
      </c>
      <c r="E93" t="s">
        <v>500</v>
      </c>
      <c r="F93" t="s">
        <v>501</v>
      </c>
      <c r="G93" t="s">
        <v>221</v>
      </c>
      <c r="I93" t="s">
        <v>201</v>
      </c>
      <c r="J93" t="s">
        <v>201</v>
      </c>
      <c r="M93" t="s">
        <v>494</v>
      </c>
    </row>
    <row r="94" spans="1:13">
      <c r="A94" t="s">
        <v>173</v>
      </c>
      <c r="B94" t="s">
        <v>490</v>
      </c>
      <c r="C94" t="s">
        <v>173</v>
      </c>
      <c r="D94" t="s">
        <v>502</v>
      </c>
      <c r="E94" t="s">
        <v>503</v>
      </c>
      <c r="F94" t="s">
        <v>504</v>
      </c>
      <c r="G94" t="s">
        <v>221</v>
      </c>
      <c r="I94" t="s">
        <v>201</v>
      </c>
      <c r="J94" t="s">
        <v>201</v>
      </c>
      <c r="M94" t="s">
        <v>494</v>
      </c>
    </row>
    <row r="95" spans="1:13">
      <c r="A95" t="s">
        <v>169</v>
      </c>
      <c r="B95" t="s">
        <v>490</v>
      </c>
      <c r="C95" t="s">
        <v>169</v>
      </c>
      <c r="D95" t="s">
        <v>505</v>
      </c>
      <c r="E95" t="s">
        <v>506</v>
      </c>
      <c r="F95" t="s">
        <v>507</v>
      </c>
      <c r="G95" t="s">
        <v>217</v>
      </c>
      <c r="H95" t="s">
        <v>201</v>
      </c>
      <c r="J95" t="s">
        <v>201</v>
      </c>
      <c r="M95" t="s">
        <v>494</v>
      </c>
    </row>
    <row r="96" spans="1:13">
      <c r="A96" t="s">
        <v>184</v>
      </c>
      <c r="B96" t="s">
        <v>508</v>
      </c>
      <c r="C96" t="s">
        <v>184</v>
      </c>
      <c r="D96" t="s">
        <v>509</v>
      </c>
      <c r="E96" t="s">
        <v>510</v>
      </c>
      <c r="F96" t="s">
        <v>511</v>
      </c>
      <c r="G96" t="s">
        <v>221</v>
      </c>
      <c r="I96" t="s">
        <v>201</v>
      </c>
      <c r="K96" t="s">
        <v>201</v>
      </c>
      <c r="L96" t="s">
        <v>210</v>
      </c>
      <c r="M96" t="s">
        <v>512</v>
      </c>
    </row>
    <row r="97" spans="1:13">
      <c r="A97" t="s">
        <v>80</v>
      </c>
      <c r="B97" t="s">
        <v>508</v>
      </c>
      <c r="C97" t="s">
        <v>80</v>
      </c>
      <c r="D97" t="s">
        <v>513</v>
      </c>
      <c r="E97" t="s">
        <v>514</v>
      </c>
      <c r="F97" t="s">
        <v>515</v>
      </c>
      <c r="G97" t="s">
        <v>221</v>
      </c>
      <c r="I97" t="s">
        <v>201</v>
      </c>
      <c r="J97" t="s">
        <v>201</v>
      </c>
      <c r="M97" t="s">
        <v>512</v>
      </c>
    </row>
    <row r="98" spans="1:13">
      <c r="A98" t="s">
        <v>185</v>
      </c>
      <c r="B98" t="s">
        <v>508</v>
      </c>
      <c r="C98" t="s">
        <v>185</v>
      </c>
      <c r="D98" t="s">
        <v>516</v>
      </c>
      <c r="E98" t="s">
        <v>517</v>
      </c>
      <c r="F98" t="s">
        <v>518</v>
      </c>
      <c r="G98" t="s">
        <v>221</v>
      </c>
      <c r="I98" t="s">
        <v>201</v>
      </c>
      <c r="J98" t="s">
        <v>201</v>
      </c>
      <c r="M98" t="s">
        <v>512</v>
      </c>
    </row>
    <row r="99" spans="1:13">
      <c r="A99" t="s">
        <v>186</v>
      </c>
      <c r="B99" t="s">
        <v>508</v>
      </c>
      <c r="C99" t="s">
        <v>186</v>
      </c>
      <c r="D99" t="s">
        <v>519</v>
      </c>
      <c r="E99" t="s">
        <v>517</v>
      </c>
      <c r="F99" t="s">
        <v>520</v>
      </c>
      <c r="G99" t="s">
        <v>217</v>
      </c>
      <c r="I99" t="s">
        <v>201</v>
      </c>
      <c r="J99" t="s">
        <v>201</v>
      </c>
      <c r="M99" t="s">
        <v>512</v>
      </c>
    </row>
    <row r="100" spans="1:13">
      <c r="A100" t="s">
        <v>83</v>
      </c>
      <c r="B100" t="s">
        <v>508</v>
      </c>
      <c r="C100" t="s">
        <v>521</v>
      </c>
      <c r="D100" t="s">
        <v>522</v>
      </c>
      <c r="E100" t="s">
        <v>523</v>
      </c>
      <c r="F100" t="s">
        <v>524</v>
      </c>
      <c r="G100" t="s">
        <v>217</v>
      </c>
      <c r="I100" t="s">
        <v>201</v>
      </c>
      <c r="J100" t="s">
        <v>201</v>
      </c>
      <c r="M100" t="s">
        <v>512</v>
      </c>
    </row>
    <row r="101" spans="1:13">
      <c r="A101" t="s">
        <v>180</v>
      </c>
      <c r="B101" t="s">
        <v>508</v>
      </c>
      <c r="C101" t="s">
        <v>180</v>
      </c>
      <c r="D101" t="s">
        <v>525</v>
      </c>
      <c r="E101" t="s">
        <v>526</v>
      </c>
      <c r="F101" t="s">
        <v>527</v>
      </c>
      <c r="G101" t="s">
        <v>221</v>
      </c>
      <c r="I101" t="s">
        <v>201</v>
      </c>
      <c r="J101" t="s">
        <v>201</v>
      </c>
      <c r="M101" t="s">
        <v>512</v>
      </c>
    </row>
    <row r="102" spans="1:13">
      <c r="A102" t="s">
        <v>181</v>
      </c>
      <c r="B102" t="s">
        <v>508</v>
      </c>
      <c r="C102" t="s">
        <v>181</v>
      </c>
      <c r="D102" t="s">
        <v>528</v>
      </c>
      <c r="E102" t="s">
        <v>529</v>
      </c>
      <c r="F102" t="s">
        <v>530</v>
      </c>
      <c r="G102" t="s">
        <v>217</v>
      </c>
      <c r="I102" t="s">
        <v>201</v>
      </c>
      <c r="J102" t="s">
        <v>201</v>
      </c>
      <c r="M102" t="s">
        <v>512</v>
      </c>
    </row>
    <row r="103" spans="1:13">
      <c r="A103" t="s">
        <v>182</v>
      </c>
      <c r="B103" t="s">
        <v>508</v>
      </c>
      <c r="C103" t="s">
        <v>182</v>
      </c>
      <c r="D103" t="s">
        <v>531</v>
      </c>
      <c r="E103" t="s">
        <v>532</v>
      </c>
      <c r="F103" t="s">
        <v>533</v>
      </c>
      <c r="G103" t="s">
        <v>221</v>
      </c>
      <c r="I103" t="s">
        <v>201</v>
      </c>
      <c r="J103" t="s">
        <v>201</v>
      </c>
      <c r="M103" t="s">
        <v>512</v>
      </c>
    </row>
    <row r="104" spans="1:13">
      <c r="A104" t="s">
        <v>159</v>
      </c>
      <c r="B104" t="s">
        <v>508</v>
      </c>
      <c r="C104" t="s">
        <v>159</v>
      </c>
      <c r="D104" t="s">
        <v>534</v>
      </c>
      <c r="E104" t="s">
        <v>532</v>
      </c>
      <c r="F104" t="s">
        <v>535</v>
      </c>
      <c r="G104" t="s">
        <v>536</v>
      </c>
      <c r="I104" t="s">
        <v>201</v>
      </c>
      <c r="J104" t="s">
        <v>201</v>
      </c>
      <c r="M104" t="s">
        <v>512</v>
      </c>
    </row>
    <row r="105" spans="1:13">
      <c r="A105" t="s">
        <v>151</v>
      </c>
      <c r="B105" t="s">
        <v>508</v>
      </c>
      <c r="C105" t="s">
        <v>151</v>
      </c>
      <c r="D105" t="s">
        <v>537</v>
      </c>
      <c r="E105" t="s">
        <v>532</v>
      </c>
      <c r="F105" t="s">
        <v>538</v>
      </c>
      <c r="G105" t="s">
        <v>536</v>
      </c>
      <c r="I105" t="s">
        <v>201</v>
      </c>
      <c r="J105" t="s">
        <v>201</v>
      </c>
      <c r="M105" t="s">
        <v>512</v>
      </c>
    </row>
    <row r="106" spans="1:13">
      <c r="A106" t="s">
        <v>183</v>
      </c>
      <c r="B106" t="s">
        <v>508</v>
      </c>
      <c r="C106" t="s">
        <v>183</v>
      </c>
      <c r="D106" t="s">
        <v>539</v>
      </c>
      <c r="E106" t="s">
        <v>532</v>
      </c>
      <c r="F106" t="s">
        <v>540</v>
      </c>
      <c r="G106" t="s">
        <v>536</v>
      </c>
      <c r="I106" t="s">
        <v>201</v>
      </c>
      <c r="J106" t="s">
        <v>201</v>
      </c>
      <c r="M106" t="s">
        <v>512</v>
      </c>
    </row>
    <row r="107" spans="1:13">
      <c r="A107" t="s">
        <v>176</v>
      </c>
      <c r="B107" t="s">
        <v>541</v>
      </c>
      <c r="C107" t="s">
        <v>542</v>
      </c>
      <c r="D107" t="s">
        <v>543</v>
      </c>
      <c r="E107" t="s">
        <v>544</v>
      </c>
      <c r="F107" t="s">
        <v>545</v>
      </c>
      <c r="G107" t="s">
        <v>217</v>
      </c>
      <c r="H107" t="s">
        <v>201</v>
      </c>
      <c r="J107" t="s">
        <v>201</v>
      </c>
      <c r="M107" t="s">
        <v>546</v>
      </c>
    </row>
    <row r="108" spans="1:13">
      <c r="A108" t="s">
        <v>118</v>
      </c>
      <c r="B108" t="s">
        <v>541</v>
      </c>
      <c r="C108" t="s">
        <v>547</v>
      </c>
      <c r="D108" t="s">
        <v>548</v>
      </c>
      <c r="E108" t="s">
        <v>549</v>
      </c>
      <c r="F108" t="s">
        <v>545</v>
      </c>
      <c r="G108" t="s">
        <v>550</v>
      </c>
      <c r="H108" t="s">
        <v>201</v>
      </c>
      <c r="J108" t="s">
        <v>201</v>
      </c>
      <c r="M108" t="s">
        <v>551</v>
      </c>
    </row>
    <row r="109" spans="1:13">
      <c r="A109" t="s">
        <v>160</v>
      </c>
      <c r="B109" t="s">
        <v>552</v>
      </c>
      <c r="C109" t="s">
        <v>160</v>
      </c>
      <c r="D109" t="s">
        <v>553</v>
      </c>
      <c r="E109" t="s">
        <v>554</v>
      </c>
      <c r="F109" t="s">
        <v>555</v>
      </c>
      <c r="G109" t="s">
        <v>200</v>
      </c>
      <c r="I109" t="s">
        <v>201</v>
      </c>
      <c r="J109" t="s">
        <v>201</v>
      </c>
      <c r="M109" t="s">
        <v>556</v>
      </c>
    </row>
  </sheetData>
  <phoneticPr fontId="11" type="noConversion"/>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sheet1</vt:lpstr>
      <vt:lpstr>s_9fe3a0ca26673bae</vt:lpstr>
      <vt:lpstr>70366f32692c3a56</vt:lpstr>
      <vt:lpstr>e5a40c1c6c9bab46_a_col5</vt:lpstr>
      <vt:lpstr>sheet1!Print_Titles</vt:lpstr>
      <vt:lpstr>省级惠民惠农一卡通系统发放项目名称</vt:lpstr>
      <vt:lpstr>省级惠农惠民一卡通系统发放项目名称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dcterms:created xsi:type="dcterms:W3CDTF">2022-11-14T08:25:00Z</dcterms:created>
  <dcterms:modified xsi:type="dcterms:W3CDTF">2024-05-07T07:15:06Z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0C5740A92CA8447F849B8428D74CB5DF</vt:lpwstr>
  </property>
  <property fmtid="{D5CDD505-2E9C-101B-9397-08002B2CF9AE}" pid="3" name="KSOProductBuildVer">
    <vt:lpwstr>2052-11.1.0.12763</vt:lpwstr>
  </property>
</Properties>
</file>